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_D\umowy\umowy 2023\1. przetargi 2023\zima 2023-2024\SWZ PZD.261.66.2022\Rozdz. 2. Szczegółowe opisy przedmiotów zamówień\Załączniki do Rozdziału 2\"/>
    </mc:Choice>
  </mc:AlternateContent>
  <xr:revisionPtr revIDLastSave="0" documentId="13_ncr:1_{A6B58CF3-D6ED-44F4-BFF6-FC5A64916D0F}" xr6:coauthVersionLast="47" xr6:coauthVersionMax="47" xr10:uidLastSave="{00000000-0000-0000-0000-000000000000}"/>
  <bookViews>
    <workbookView xWindow="390" yWindow="390" windowWidth="17145" windowHeight="15090" xr2:uid="{00000000-000D-0000-FFFF-FFFF00000000}"/>
  </bookViews>
  <sheets>
    <sheet name="ZAD2" sheetId="1" r:id="rId1"/>
  </sheets>
  <calcPr calcId="191029"/>
</workbook>
</file>

<file path=xl/calcChain.xml><?xml version="1.0" encoding="utf-8"?>
<calcChain xmlns="http://schemas.openxmlformats.org/spreadsheetml/2006/main">
  <c r="J45" i="1" l="1"/>
  <c r="J44" i="1"/>
  <c r="J43" i="1"/>
  <c r="J42" i="1"/>
  <c r="J41" i="1"/>
  <c r="J40" i="1"/>
  <c r="J39" i="1"/>
  <c r="J38" i="1"/>
  <c r="J37" i="1"/>
  <c r="I36" i="1"/>
  <c r="H36" i="1"/>
  <c r="I34" i="1"/>
  <c r="J34" i="1" s="1"/>
  <c r="I33" i="1"/>
  <c r="J33" i="1" s="1"/>
  <c r="J32" i="1"/>
  <c r="J31" i="1"/>
  <c r="J30" i="1"/>
  <c r="H30" i="1"/>
  <c r="H27" i="1" s="1"/>
  <c r="J29" i="1"/>
  <c r="J28" i="1"/>
  <c r="I27" i="1"/>
  <c r="I26" i="1"/>
  <c r="J26" i="1" s="1"/>
  <c r="J25" i="1"/>
  <c r="H25" i="1"/>
  <c r="J24" i="1"/>
  <c r="H23" i="1"/>
  <c r="J20" i="1"/>
  <c r="J19" i="1"/>
  <c r="J18" i="1"/>
  <c r="J17" i="1"/>
  <c r="J16" i="1"/>
  <c r="I15" i="1"/>
  <c r="H15" i="1"/>
  <c r="J14" i="1"/>
  <c r="J13" i="1"/>
  <c r="J12" i="1"/>
  <c r="J11" i="1"/>
  <c r="J10" i="1"/>
  <c r="J9" i="1"/>
  <c r="I8" i="1"/>
  <c r="H8" i="1"/>
  <c r="I23" i="1" l="1"/>
  <c r="J36" i="1"/>
  <c r="H47" i="1"/>
  <c r="J8" i="1"/>
  <c r="J47" i="1" s="1"/>
  <c r="J15" i="1"/>
  <c r="I47" i="1"/>
  <c r="J23" i="1"/>
  <c r="J27" i="1"/>
</calcChain>
</file>

<file path=xl/sharedStrings.xml><?xml version="1.0" encoding="utf-8"?>
<sst xmlns="http://schemas.openxmlformats.org/spreadsheetml/2006/main" count="89" uniqueCount="78">
  <si>
    <t xml:space="preserve">Odcinki dróg do zimowego utrzymania w ramach Zadania Nr 2, </t>
  </si>
  <si>
    <t xml:space="preserve"> z określeniem długości utrzymywanych w poszczególnych zakresach:</t>
  </si>
  <si>
    <t>Formularz 2.2</t>
  </si>
  <si>
    <t>Nazwa Gminy, Nr i nazwa drogi oraz kilometraż drogowy</t>
  </si>
  <si>
    <t>Długość</t>
  </si>
  <si>
    <t>ilość przejazdów</t>
  </si>
  <si>
    <t>zakres I - odśnieżanie</t>
  </si>
  <si>
    <t>zakres II i zakres III -                                 posypywanie</t>
  </si>
  <si>
    <r>
      <t xml:space="preserve">Ilość miesznki            </t>
    </r>
    <r>
      <rPr>
        <sz val="11"/>
        <rFont val="Calibri"/>
        <family val="2"/>
        <charset val="238"/>
        <scheme val="minor"/>
      </rPr>
      <t>norma 75 g/m2</t>
    </r>
  </si>
  <si>
    <t>kilometraż</t>
  </si>
  <si>
    <t>km</t>
  </si>
  <si>
    <t>krotność</t>
  </si>
  <si>
    <t>ton</t>
  </si>
  <si>
    <t>Gmina Czermin</t>
  </si>
  <si>
    <t>od  do</t>
  </si>
  <si>
    <t>1 151R  Górki-Czermin-Rzędzianowice</t>
  </si>
  <si>
    <t>5+195  -  6+981</t>
  </si>
  <si>
    <t>1 153R Czermin-Ziempniów-gr. wojew.</t>
  </si>
  <si>
    <t>0+000  -  9+294</t>
  </si>
  <si>
    <t xml:space="preserve">1 154R Breń Osuchowski-Kawęczyn-   </t>
  </si>
  <si>
    <t>0+000  -  2+049</t>
  </si>
  <si>
    <t>1 155R Breń Osuch.-Dąbrówka Osuch.</t>
  </si>
  <si>
    <t>0+000  -  3+505</t>
  </si>
  <si>
    <t>1 156R Trzciana-Kawęczyn</t>
  </si>
  <si>
    <t>0+000  -  2+569</t>
  </si>
  <si>
    <t>1 152R Borowa-Czermin-Wola Mielecka-</t>
  </si>
  <si>
    <t xml:space="preserve">5+382  - 12+395 </t>
  </si>
  <si>
    <t>Gmina Mielec</t>
  </si>
  <si>
    <t>1 151R Górki-Czermin-Rzędzianowice</t>
  </si>
  <si>
    <t>6+981  -   8+962</t>
  </si>
  <si>
    <t xml:space="preserve">1 152R Borowa-Czermin-Wola Mielecka- </t>
  </si>
  <si>
    <t>12+395  - 21+561</t>
  </si>
  <si>
    <t>1 170R  Podleszany-Wólka Książnicka</t>
  </si>
  <si>
    <t>0+000  -  5+572</t>
  </si>
  <si>
    <t>1 168R  Przecław-Rydzów</t>
  </si>
  <si>
    <t>7+200  - 10+718</t>
  </si>
  <si>
    <t>1 169R Podleszany- Rydzów</t>
  </si>
  <si>
    <t>0+000 - 5+809</t>
  </si>
  <si>
    <t>woj. 983 Rzędzianowice (od mostu do ronda)</t>
  </si>
  <si>
    <t>Gmina Przecław</t>
  </si>
  <si>
    <t>1 152R Borowa-Czermin-Wola Mielecka</t>
  </si>
  <si>
    <t>21+561  - 22+800</t>
  </si>
  <si>
    <t>4+700  - 7+200</t>
  </si>
  <si>
    <t xml:space="preserve">1 175R Tuszyma-Radomyśl Wlk.  </t>
  </si>
  <si>
    <t>9+200 - 10+407</t>
  </si>
  <si>
    <t>Gmina Radomyśl Wielki</t>
  </si>
  <si>
    <t>1 165R Wadowice Górne-Zgórsko</t>
  </si>
  <si>
    <t>1+932  -   2+906</t>
  </si>
  <si>
    <t>1 166R Partynia-Jamy</t>
  </si>
  <si>
    <t>0+000  -   0+800</t>
  </si>
  <si>
    <t>1 174R Dąbrowa Tarn.-Radomyśl Wlk., ul.Wałowa</t>
  </si>
  <si>
    <t>14+718   -   23+138</t>
  </si>
  <si>
    <t>1 180R Dębica-Zdziarzec</t>
  </si>
  <si>
    <t>14+480 - 20+496</t>
  </si>
  <si>
    <t>1 169R Rydzów-Ruda-Zasów</t>
  </si>
  <si>
    <t>5+809 - 16+146</t>
  </si>
  <si>
    <t>10+407  -  15+469</t>
  </si>
  <si>
    <t xml:space="preserve">               ul. Armii Krajowej</t>
  </si>
  <si>
    <t>ul. Armii Krajowej</t>
  </si>
  <si>
    <t>15+469  -  17+459</t>
  </si>
  <si>
    <t>Gmina Wadowice Górne</t>
  </si>
  <si>
    <t>1 158R Wampierzów-Zabrnie</t>
  </si>
  <si>
    <t>0+000  -   6+304</t>
  </si>
  <si>
    <t>1 159R Wadowice Dolne-Budzyń</t>
  </si>
  <si>
    <t>0+000  -   2+698</t>
  </si>
  <si>
    <t>1 154R Breń Osuchowski -Wadowice Górne</t>
  </si>
  <si>
    <t>2+049  -   7+147</t>
  </si>
  <si>
    <t>2+569  -   4+281</t>
  </si>
  <si>
    <t>1 163R Zgórsko-Wola Wadowska</t>
  </si>
  <si>
    <t>0+000  -  10+184</t>
  </si>
  <si>
    <t>1 164R Wierzchowiny-Bór-Jamy</t>
  </si>
  <si>
    <t>0+000  -   5+312</t>
  </si>
  <si>
    <t>0+000  -   1+932</t>
  </si>
  <si>
    <t>0+800  -   9+456</t>
  </si>
  <si>
    <t>1 160R Borki-Zabrnie-Piątkowiec</t>
  </si>
  <si>
    <t>4+679  -  16+677</t>
  </si>
  <si>
    <t>Razem</t>
  </si>
  <si>
    <t>woj. 984 od ronda w m. Piątkowiec do mostu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</si>
</sst>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4" xfId="1" applyFont="1" applyBorder="1" applyAlignment="1">
      <alignment horizontal="center" vertical="center" textRotation="90" wrapText="1"/>
    </xf>
    <xf numFmtId="0" fontId="4" fillId="0" borderId="5" xfId="1" applyFont="1" applyBorder="1" applyAlignment="1">
      <alignment horizontal="center" vertical="center" textRotation="90" wrapText="1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/>
    </xf>
    <xf numFmtId="164" fontId="8" fillId="0" borderId="11" xfId="1" applyNumberFormat="1" applyFont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9" fillId="0" borderId="16" xfId="1" applyFont="1" applyBorder="1" applyAlignment="1">
      <alignment horizontal="center"/>
    </xf>
    <xf numFmtId="0" fontId="10" fillId="0" borderId="16" xfId="1" applyFont="1" applyBorder="1"/>
    <xf numFmtId="164" fontId="9" fillId="0" borderId="16" xfId="1" applyNumberFormat="1" applyFont="1" applyBorder="1" applyAlignment="1">
      <alignment horizontal="right"/>
    </xf>
    <xf numFmtId="164" fontId="9" fillId="0" borderId="17" xfId="1" applyNumberFormat="1" applyFont="1" applyBorder="1" applyAlignment="1">
      <alignment horizontal="right"/>
    </xf>
    <xf numFmtId="0" fontId="10" fillId="0" borderId="18" xfId="1" applyFont="1" applyBorder="1"/>
    <xf numFmtId="0" fontId="10" fillId="0" borderId="16" xfId="1" applyFont="1" applyBorder="1" applyAlignment="1">
      <alignment horizontal="center"/>
    </xf>
    <xf numFmtId="0" fontId="10" fillId="0" borderId="16" xfId="1" applyFont="1" applyBorder="1" applyAlignment="1">
      <alignment horizontal="center" vertical="center"/>
    </xf>
    <xf numFmtId="164" fontId="10" fillId="0" borderId="16" xfId="1" applyNumberFormat="1" applyFont="1" applyBorder="1" applyAlignment="1">
      <alignment horizontal="right"/>
    </xf>
    <xf numFmtId="164" fontId="10" fillId="0" borderId="17" xfId="1" applyNumberFormat="1" applyFont="1" applyBorder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164" fontId="6" fillId="0" borderId="0" xfId="1" applyNumberFormat="1" applyFont="1" applyAlignment="1">
      <alignment horizontal="center"/>
    </xf>
    <xf numFmtId="0" fontId="10" fillId="0" borderId="18" xfId="2" applyFont="1" applyBorder="1"/>
    <xf numFmtId="0" fontId="10" fillId="0" borderId="16" xfId="2" applyFont="1" applyBorder="1"/>
    <xf numFmtId="0" fontId="10" fillId="0" borderId="16" xfId="2" applyFont="1" applyBorder="1" applyAlignment="1">
      <alignment horizontal="center"/>
    </xf>
    <xf numFmtId="164" fontId="10" fillId="0" borderId="16" xfId="2" applyNumberFormat="1" applyFont="1" applyBorder="1" applyAlignment="1">
      <alignment horizontal="right"/>
    </xf>
    <xf numFmtId="164" fontId="10" fillId="0" borderId="17" xfId="2" applyNumberFormat="1" applyFont="1" applyBorder="1"/>
    <xf numFmtId="164" fontId="0" fillId="0" borderId="0" xfId="0" applyNumberFormat="1"/>
    <xf numFmtId="164" fontId="10" fillId="0" borderId="19" xfId="1" applyNumberFormat="1" applyFont="1" applyBorder="1" applyAlignment="1">
      <alignment horizontal="right"/>
    </xf>
    <xf numFmtId="164" fontId="10" fillId="0" borderId="17" xfId="1" applyNumberFormat="1" applyFont="1" applyBorder="1" applyAlignment="1">
      <alignment horizontal="right"/>
    </xf>
    <xf numFmtId="164" fontId="9" fillId="0" borderId="16" xfId="1" applyNumberFormat="1" applyFont="1" applyBorder="1"/>
    <xf numFmtId="164" fontId="9" fillId="0" borderId="17" xfId="1" applyNumberFormat="1" applyFont="1" applyBorder="1"/>
    <xf numFmtId="164" fontId="10" fillId="0" borderId="16" xfId="1" applyNumberFormat="1" applyFont="1" applyBorder="1"/>
    <xf numFmtId="0" fontId="9" fillId="0" borderId="22" xfId="1" applyFont="1" applyBorder="1" applyAlignment="1">
      <alignment horizontal="center"/>
    </xf>
    <xf numFmtId="0" fontId="10" fillId="0" borderId="22" xfId="1" applyFont="1" applyBorder="1"/>
    <xf numFmtId="164" fontId="9" fillId="0" borderId="22" xfId="1" applyNumberFormat="1" applyFont="1" applyBorder="1"/>
    <xf numFmtId="164" fontId="9" fillId="0" borderId="23" xfId="1" applyNumberFormat="1" applyFont="1" applyBorder="1"/>
    <xf numFmtId="0" fontId="9" fillId="0" borderId="13" xfId="1" applyFont="1" applyBorder="1" applyAlignment="1">
      <alignment horizontal="left"/>
    </xf>
    <xf numFmtId="0" fontId="9" fillId="0" borderId="14" xfId="1" applyFont="1" applyBorder="1" applyAlignment="1">
      <alignment horizontal="left"/>
    </xf>
    <xf numFmtId="0" fontId="9" fillId="0" borderId="15" xfId="1" applyFont="1" applyBorder="1" applyAlignment="1">
      <alignment horizontal="left"/>
    </xf>
    <xf numFmtId="0" fontId="10" fillId="0" borderId="19" xfId="2" applyFont="1" applyBorder="1" applyAlignment="1">
      <alignment horizontal="left" wrapText="1"/>
    </xf>
    <xf numFmtId="0" fontId="10" fillId="0" borderId="14" xfId="2" applyFont="1" applyBorder="1" applyAlignment="1">
      <alignment horizontal="left" wrapText="1"/>
    </xf>
    <xf numFmtId="0" fontId="10" fillId="0" borderId="15" xfId="2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7" fillId="0" borderId="8" xfId="1" applyFont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7" fillId="0" borderId="10" xfId="1" applyFont="1" applyBorder="1" applyAlignment="1">
      <alignment horizontal="center"/>
    </xf>
    <xf numFmtId="0" fontId="10" fillId="0" borderId="19" xfId="1" applyFont="1" applyBorder="1" applyAlignment="1">
      <alignment horizontal="left"/>
    </xf>
    <xf numFmtId="0" fontId="10" fillId="0" borderId="14" xfId="1" applyFont="1" applyBorder="1" applyAlignment="1">
      <alignment horizontal="left"/>
    </xf>
    <xf numFmtId="0" fontId="10" fillId="0" borderId="15" xfId="1" applyFont="1" applyBorder="1" applyAlignment="1">
      <alignment horizontal="left"/>
    </xf>
    <xf numFmtId="0" fontId="6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9" fillId="0" borderId="18" xfId="1" applyFont="1" applyBorder="1" applyAlignment="1">
      <alignment horizontal="left"/>
    </xf>
    <xf numFmtId="0" fontId="9" fillId="0" borderId="16" xfId="1" applyFont="1" applyBorder="1" applyAlignment="1">
      <alignment horizontal="left"/>
    </xf>
    <xf numFmtId="0" fontId="10" fillId="0" borderId="19" xfId="2" applyFont="1" applyBorder="1" applyAlignment="1">
      <alignment horizontal="left"/>
    </xf>
    <xf numFmtId="0" fontId="10" fillId="0" borderId="14" xfId="2" applyFont="1" applyBorder="1" applyAlignment="1">
      <alignment horizontal="left"/>
    </xf>
    <xf numFmtId="0" fontId="10" fillId="0" borderId="15" xfId="2" applyFont="1" applyBorder="1" applyAlignment="1">
      <alignment horizontal="left"/>
    </xf>
    <xf numFmtId="0" fontId="10" fillId="0" borderId="13" xfId="1" applyFont="1" applyBorder="1" applyAlignment="1">
      <alignment horizontal="center"/>
    </xf>
    <xf numFmtId="0" fontId="10" fillId="0" borderId="14" xfId="1" applyFont="1" applyBorder="1" applyAlignment="1">
      <alignment horizontal="center"/>
    </xf>
    <xf numFmtId="0" fontId="10" fillId="0" borderId="20" xfId="1" applyFont="1" applyBorder="1" applyAlignment="1">
      <alignment horizontal="center"/>
    </xf>
    <xf numFmtId="0" fontId="10" fillId="0" borderId="18" xfId="1" applyFont="1" applyBorder="1" applyAlignment="1">
      <alignment horizontal="center"/>
    </xf>
    <xf numFmtId="0" fontId="10" fillId="0" borderId="16" xfId="1" applyFont="1" applyBorder="1" applyAlignment="1">
      <alignment horizontal="center"/>
    </xf>
    <xf numFmtId="0" fontId="10" fillId="0" borderId="17" xfId="1" applyFont="1" applyBorder="1" applyAlignment="1">
      <alignment horizontal="center"/>
    </xf>
    <xf numFmtId="0" fontId="10" fillId="0" borderId="21" xfId="1" applyFont="1" applyBorder="1" applyAlignment="1">
      <alignment horizontal="center"/>
    </xf>
    <xf numFmtId="0" fontId="10" fillId="0" borderId="22" xfId="1" applyFont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X47"/>
  <sheetViews>
    <sheetView tabSelected="1" topLeftCell="A10" workbookViewId="0">
      <selection activeCell="L18" sqref="L18"/>
    </sheetView>
  </sheetViews>
  <sheetFormatPr defaultRowHeight="15" x14ac:dyDescent="0.25"/>
  <cols>
    <col min="5" max="5" width="20.42578125" customWidth="1"/>
    <col min="6" max="6" width="18.5703125" customWidth="1"/>
    <col min="10" max="10" width="9" customWidth="1"/>
  </cols>
  <sheetData>
    <row r="2" spans="1:24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</row>
    <row r="3" spans="1:24" x14ac:dyDescent="0.25">
      <c r="A3" s="45" t="s">
        <v>1</v>
      </c>
      <c r="B3" s="45"/>
      <c r="C3" s="45"/>
      <c r="D3" s="45"/>
      <c r="E3" s="45"/>
      <c r="F3" s="45"/>
      <c r="G3" s="45"/>
      <c r="H3" s="45"/>
      <c r="I3" s="45"/>
      <c r="J3" s="45"/>
    </row>
    <row r="4" spans="1:24" ht="15.75" thickBot="1" x14ac:dyDescent="0.3">
      <c r="A4" s="1"/>
      <c r="B4" s="1"/>
      <c r="C4" s="1"/>
      <c r="D4" s="1"/>
      <c r="E4" s="1"/>
      <c r="F4" s="1"/>
      <c r="G4" s="1"/>
      <c r="H4" s="1"/>
      <c r="I4" s="2" t="s">
        <v>2</v>
      </c>
      <c r="J4" s="1"/>
    </row>
    <row r="5" spans="1:24" ht="95.25" thickBot="1" x14ac:dyDescent="0.3">
      <c r="A5" s="46" t="s">
        <v>3</v>
      </c>
      <c r="B5" s="47"/>
      <c r="C5" s="47"/>
      <c r="D5" s="47"/>
      <c r="E5" s="48"/>
      <c r="F5" s="3" t="s">
        <v>4</v>
      </c>
      <c r="G5" s="3" t="s">
        <v>5</v>
      </c>
      <c r="H5" s="3" t="s">
        <v>6</v>
      </c>
      <c r="I5" s="3" t="s">
        <v>7</v>
      </c>
      <c r="J5" s="4" t="s">
        <v>8</v>
      </c>
    </row>
    <row r="6" spans="1:24" ht="15.75" thickBot="1" x14ac:dyDescent="0.3">
      <c r="A6" s="49">
        <v>1</v>
      </c>
      <c r="B6" s="50"/>
      <c r="C6" s="50"/>
      <c r="D6" s="51"/>
      <c r="E6" s="5">
        <v>2</v>
      </c>
      <c r="F6" s="5">
        <v>3</v>
      </c>
      <c r="G6" s="5">
        <v>4</v>
      </c>
      <c r="H6" s="5">
        <v>5</v>
      </c>
      <c r="I6" s="5">
        <v>6</v>
      </c>
      <c r="J6" s="6">
        <v>7</v>
      </c>
    </row>
    <row r="7" spans="1:24" x14ac:dyDescent="0.25">
      <c r="A7" s="52"/>
      <c r="B7" s="53"/>
      <c r="C7" s="53"/>
      <c r="D7" s="54"/>
      <c r="E7" s="7" t="s">
        <v>9</v>
      </c>
      <c r="F7" s="7" t="s">
        <v>10</v>
      </c>
      <c r="G7" s="7" t="s">
        <v>11</v>
      </c>
      <c r="H7" s="8" t="s">
        <v>10</v>
      </c>
      <c r="I7" s="7" t="s">
        <v>10</v>
      </c>
      <c r="J7" s="9" t="s">
        <v>12</v>
      </c>
    </row>
    <row r="8" spans="1:24" x14ac:dyDescent="0.25">
      <c r="A8" s="39" t="s">
        <v>13</v>
      </c>
      <c r="B8" s="40"/>
      <c r="C8" s="40"/>
      <c r="D8" s="40"/>
      <c r="E8" s="41"/>
      <c r="F8" s="10" t="s">
        <v>14</v>
      </c>
      <c r="G8" s="11"/>
      <c r="H8" s="12">
        <f>SUM(H9:H14)</f>
        <v>26.216000000000001</v>
      </c>
      <c r="I8" s="12">
        <f>SUM(I9:I14)</f>
        <v>26.216000000000001</v>
      </c>
      <c r="J8" s="13">
        <f>SUM(J9:J14)</f>
        <v>10.4864</v>
      </c>
    </row>
    <row r="9" spans="1:24" x14ac:dyDescent="0.25">
      <c r="A9" s="14"/>
      <c r="B9" s="11" t="s">
        <v>15</v>
      </c>
      <c r="C9" s="11"/>
      <c r="D9" s="11"/>
      <c r="E9" s="11"/>
      <c r="F9" s="15" t="s">
        <v>16</v>
      </c>
      <c r="G9" s="16">
        <v>1</v>
      </c>
      <c r="H9" s="17">
        <v>1.786</v>
      </c>
      <c r="I9" s="17">
        <v>1.786</v>
      </c>
      <c r="J9" s="18">
        <f t="shared" ref="J9:J14" si="0">I9*0.4</f>
        <v>0.71440000000000003</v>
      </c>
      <c r="N9" s="19"/>
      <c r="O9" s="19"/>
      <c r="P9" s="19"/>
      <c r="Q9" s="19"/>
      <c r="R9" s="19"/>
      <c r="S9" s="19"/>
      <c r="T9" s="20"/>
      <c r="U9" s="20"/>
      <c r="V9" s="20"/>
      <c r="W9" s="20"/>
      <c r="X9" s="20"/>
    </row>
    <row r="10" spans="1:24" x14ac:dyDescent="0.25">
      <c r="A10" s="14"/>
      <c r="B10" s="11" t="s">
        <v>17</v>
      </c>
      <c r="C10" s="11"/>
      <c r="D10" s="11"/>
      <c r="E10" s="11"/>
      <c r="F10" s="15" t="s">
        <v>18</v>
      </c>
      <c r="G10" s="16">
        <v>1</v>
      </c>
      <c r="H10" s="17">
        <v>9.2940000000000005</v>
      </c>
      <c r="I10" s="17">
        <v>9.2940000000000005</v>
      </c>
      <c r="J10" s="18">
        <f t="shared" si="0"/>
        <v>3.7176000000000005</v>
      </c>
      <c r="N10" s="58"/>
      <c r="O10" s="58"/>
      <c r="P10" s="58"/>
      <c r="Q10" s="58"/>
      <c r="R10" s="58"/>
      <c r="S10" s="21"/>
      <c r="T10" s="21"/>
      <c r="U10" s="21"/>
      <c r="V10" s="21"/>
      <c r="W10" s="21"/>
      <c r="X10" s="21"/>
    </row>
    <row r="11" spans="1:24" x14ac:dyDescent="0.25">
      <c r="A11" s="14"/>
      <c r="B11" s="11" t="s">
        <v>19</v>
      </c>
      <c r="C11" s="11"/>
      <c r="D11" s="11"/>
      <c r="E11" s="11"/>
      <c r="F11" s="15" t="s">
        <v>20</v>
      </c>
      <c r="G11" s="16">
        <v>1</v>
      </c>
      <c r="H11" s="17">
        <v>2.0489999999999999</v>
      </c>
      <c r="I11" s="17">
        <v>2.0489999999999999</v>
      </c>
      <c r="J11" s="18">
        <f t="shared" si="0"/>
        <v>0.8196</v>
      </c>
    </row>
    <row r="12" spans="1:24" x14ac:dyDescent="0.25">
      <c r="A12" s="14"/>
      <c r="B12" s="11" t="s">
        <v>21</v>
      </c>
      <c r="C12" s="11"/>
      <c r="D12" s="11"/>
      <c r="E12" s="11"/>
      <c r="F12" s="15" t="s">
        <v>22</v>
      </c>
      <c r="G12" s="16">
        <v>1</v>
      </c>
      <c r="H12" s="17">
        <v>3.5049999999999999</v>
      </c>
      <c r="I12" s="17">
        <v>3.5049999999999999</v>
      </c>
      <c r="J12" s="18">
        <f t="shared" si="0"/>
        <v>1.4020000000000001</v>
      </c>
      <c r="N12" s="59"/>
      <c r="O12" s="59"/>
      <c r="P12" s="59"/>
      <c r="Q12" s="59"/>
      <c r="R12" s="59"/>
      <c r="S12" s="22"/>
      <c r="T12" s="22"/>
      <c r="U12" s="22"/>
      <c r="V12" s="23"/>
      <c r="W12" s="22"/>
      <c r="X12" s="22"/>
    </row>
    <row r="13" spans="1:24" x14ac:dyDescent="0.25">
      <c r="A13" s="14"/>
      <c r="B13" s="55" t="s">
        <v>23</v>
      </c>
      <c r="C13" s="56"/>
      <c r="D13" s="56"/>
      <c r="E13" s="57"/>
      <c r="F13" s="15" t="s">
        <v>24</v>
      </c>
      <c r="G13" s="16">
        <v>1</v>
      </c>
      <c r="H13" s="17">
        <v>2.569</v>
      </c>
      <c r="I13" s="17">
        <v>2.569</v>
      </c>
      <c r="J13" s="18">
        <f t="shared" si="0"/>
        <v>1.0276000000000001</v>
      </c>
    </row>
    <row r="14" spans="1:24" x14ac:dyDescent="0.25">
      <c r="A14" s="14"/>
      <c r="B14" s="11" t="s">
        <v>25</v>
      </c>
      <c r="C14" s="11"/>
      <c r="D14" s="11"/>
      <c r="E14" s="11"/>
      <c r="F14" s="15" t="s">
        <v>26</v>
      </c>
      <c r="G14" s="16">
        <v>1</v>
      </c>
      <c r="H14" s="17">
        <v>7.0129999999999999</v>
      </c>
      <c r="I14" s="17">
        <v>7.0129999999999999</v>
      </c>
      <c r="J14" s="18">
        <f t="shared" si="0"/>
        <v>2.8052000000000001</v>
      </c>
    </row>
    <row r="15" spans="1:24" x14ac:dyDescent="0.25">
      <c r="A15" s="60" t="s">
        <v>27</v>
      </c>
      <c r="B15" s="61"/>
      <c r="C15" s="61"/>
      <c r="D15" s="61"/>
      <c r="E15" s="61"/>
      <c r="F15" s="10" t="s">
        <v>14</v>
      </c>
      <c r="G15" s="11"/>
      <c r="H15" s="12">
        <f>SUM(H16:H22)</f>
        <v>33.403000000000006</v>
      </c>
      <c r="I15" s="12">
        <f t="shared" ref="I15:J15" si="1">SUM(I16:I22)</f>
        <v>33.403000000000006</v>
      </c>
      <c r="J15" s="13">
        <f t="shared" si="1"/>
        <v>22.0444</v>
      </c>
    </row>
    <row r="16" spans="1:24" x14ac:dyDescent="0.25">
      <c r="A16" s="14"/>
      <c r="B16" s="11" t="s">
        <v>28</v>
      </c>
      <c r="C16" s="11"/>
      <c r="D16" s="11"/>
      <c r="E16" s="11"/>
      <c r="F16" s="15" t="s">
        <v>29</v>
      </c>
      <c r="G16" s="16">
        <v>1</v>
      </c>
      <c r="H16" s="17">
        <v>1.9810000000000001</v>
      </c>
      <c r="I16" s="17">
        <v>1.9810000000000001</v>
      </c>
      <c r="J16" s="18">
        <f>I16*0.4</f>
        <v>0.7924000000000001</v>
      </c>
    </row>
    <row r="17" spans="1:13" x14ac:dyDescent="0.25">
      <c r="A17" s="14"/>
      <c r="B17" s="11" t="s">
        <v>30</v>
      </c>
      <c r="C17" s="11"/>
      <c r="D17" s="11"/>
      <c r="E17" s="11"/>
      <c r="F17" s="15" t="s">
        <v>31</v>
      </c>
      <c r="G17" s="16">
        <v>1</v>
      </c>
      <c r="H17" s="17">
        <v>9.1660000000000004</v>
      </c>
      <c r="I17" s="17">
        <v>9.1660000000000004</v>
      </c>
      <c r="J17" s="18">
        <f>I17*0.4</f>
        <v>3.6664000000000003</v>
      </c>
    </row>
    <row r="18" spans="1:13" x14ac:dyDescent="0.25">
      <c r="A18" s="24"/>
      <c r="B18" s="25" t="s">
        <v>32</v>
      </c>
      <c r="C18" s="25"/>
      <c r="D18" s="25"/>
      <c r="E18" s="25"/>
      <c r="F18" s="26" t="s">
        <v>33</v>
      </c>
      <c r="G18" s="16">
        <v>1</v>
      </c>
      <c r="H18" s="27">
        <v>5.5720000000000001</v>
      </c>
      <c r="I18" s="27">
        <v>5.5720000000000001</v>
      </c>
      <c r="J18" s="28">
        <f>I18*0.4</f>
        <v>2.2288000000000001</v>
      </c>
    </row>
    <row r="19" spans="1:13" x14ac:dyDescent="0.25">
      <c r="A19" s="24"/>
      <c r="B19" s="62" t="s">
        <v>34</v>
      </c>
      <c r="C19" s="63"/>
      <c r="D19" s="63"/>
      <c r="E19" s="64"/>
      <c r="F19" s="26" t="s">
        <v>35</v>
      </c>
      <c r="G19" s="16">
        <v>1</v>
      </c>
      <c r="H19" s="27">
        <v>3.5179999999999998</v>
      </c>
      <c r="I19" s="27">
        <v>3.5179999999999998</v>
      </c>
      <c r="J19" s="28">
        <f>I19*0.4</f>
        <v>1.4072</v>
      </c>
      <c r="M19" s="29"/>
    </row>
    <row r="20" spans="1:13" x14ac:dyDescent="0.25">
      <c r="A20" s="24"/>
      <c r="B20" s="62" t="s">
        <v>36</v>
      </c>
      <c r="C20" s="63"/>
      <c r="D20" s="63"/>
      <c r="E20" s="64"/>
      <c r="F20" s="26" t="s">
        <v>37</v>
      </c>
      <c r="G20" s="16">
        <v>1</v>
      </c>
      <c r="H20" s="27">
        <v>5.8090000000000002</v>
      </c>
      <c r="I20" s="27">
        <v>5.8090000000000002</v>
      </c>
      <c r="J20" s="28">
        <f>I20*0.4</f>
        <v>2.3236000000000003</v>
      </c>
      <c r="M20" s="29"/>
    </row>
    <row r="21" spans="1:13" x14ac:dyDescent="0.25">
      <c r="A21" s="24"/>
      <c r="B21" s="25" t="s">
        <v>38</v>
      </c>
      <c r="C21" s="25"/>
      <c r="D21" s="25"/>
      <c r="E21" s="25"/>
      <c r="F21" s="26"/>
      <c r="G21" s="16">
        <v>1</v>
      </c>
      <c r="H21" s="30">
        <v>4.3380000000000001</v>
      </c>
      <c r="I21" s="30">
        <v>4.3380000000000001</v>
      </c>
      <c r="J21" s="31">
        <v>4.3380000000000001</v>
      </c>
      <c r="M21" s="29"/>
    </row>
    <row r="22" spans="1:13" ht="19.5" customHeight="1" x14ac:dyDescent="0.25">
      <c r="A22" s="24"/>
      <c r="B22" s="42" t="s">
        <v>77</v>
      </c>
      <c r="C22" s="43"/>
      <c r="D22" s="43"/>
      <c r="E22" s="44"/>
      <c r="F22" s="26"/>
      <c r="G22" s="16">
        <v>1</v>
      </c>
      <c r="H22" s="17">
        <v>3.0190000000000001</v>
      </c>
      <c r="I22" s="17">
        <v>3.0190000000000001</v>
      </c>
      <c r="J22" s="18">
        <v>7.2880000000000003</v>
      </c>
      <c r="M22" s="29"/>
    </row>
    <row r="23" spans="1:13" x14ac:dyDescent="0.25">
      <c r="A23" s="60" t="s">
        <v>39</v>
      </c>
      <c r="B23" s="61"/>
      <c r="C23" s="61"/>
      <c r="D23" s="61"/>
      <c r="E23" s="61"/>
      <c r="F23" s="10" t="s">
        <v>14</v>
      </c>
      <c r="G23" s="11"/>
      <c r="H23" s="12">
        <f>SUM(H24:H26)</f>
        <v>4.9459999999999997</v>
      </c>
      <c r="I23" s="12">
        <f t="shared" ref="I23:J23" si="2">SUM(I24:I26)</f>
        <v>4.9459999999999997</v>
      </c>
      <c r="J23" s="13">
        <f t="shared" si="2"/>
        <v>1.9784000000000002</v>
      </c>
      <c r="M23" s="29"/>
    </row>
    <row r="24" spans="1:13" x14ac:dyDescent="0.25">
      <c r="A24" s="14"/>
      <c r="B24" s="11" t="s">
        <v>40</v>
      </c>
      <c r="C24" s="11"/>
      <c r="D24" s="11"/>
      <c r="E24" s="11"/>
      <c r="F24" s="26" t="s">
        <v>41</v>
      </c>
      <c r="G24" s="16">
        <v>1</v>
      </c>
      <c r="H24" s="27">
        <v>1.2390000000000001</v>
      </c>
      <c r="I24" s="27">
        <v>1.2390000000000001</v>
      </c>
      <c r="J24" s="28">
        <f>I24*0.4</f>
        <v>0.49560000000000004</v>
      </c>
      <c r="M24" s="29"/>
    </row>
    <row r="25" spans="1:13" x14ac:dyDescent="0.25">
      <c r="A25" s="24"/>
      <c r="B25" s="62" t="s">
        <v>34</v>
      </c>
      <c r="C25" s="63"/>
      <c r="D25" s="63"/>
      <c r="E25" s="64"/>
      <c r="F25" s="26" t="s">
        <v>42</v>
      </c>
      <c r="G25" s="16">
        <v>1</v>
      </c>
      <c r="H25" s="27">
        <f>7.2-4.7</f>
        <v>2.5</v>
      </c>
      <c r="I25" s="27">
        <v>2.5</v>
      </c>
      <c r="J25" s="28">
        <f>I25*0.4</f>
        <v>1</v>
      </c>
    </row>
    <row r="26" spans="1:13" x14ac:dyDescent="0.25">
      <c r="A26" s="24"/>
      <c r="B26" s="11" t="s">
        <v>43</v>
      </c>
      <c r="C26" s="25"/>
      <c r="D26" s="25"/>
      <c r="E26" s="25"/>
      <c r="F26" s="26" t="s">
        <v>44</v>
      </c>
      <c r="G26" s="16">
        <v>1</v>
      </c>
      <c r="H26" s="27">
        <v>1.2070000000000001</v>
      </c>
      <c r="I26" s="27">
        <f>H26</f>
        <v>1.2070000000000001</v>
      </c>
      <c r="J26" s="28">
        <f>I26*0.4</f>
        <v>0.48280000000000006</v>
      </c>
    </row>
    <row r="27" spans="1:13" x14ac:dyDescent="0.25">
      <c r="A27" s="60" t="s">
        <v>45</v>
      </c>
      <c r="B27" s="61"/>
      <c r="C27" s="61"/>
      <c r="D27" s="61"/>
      <c r="E27" s="61"/>
      <c r="F27" s="10" t="s">
        <v>14</v>
      </c>
      <c r="G27" s="11"/>
      <c r="H27" s="32">
        <f>SUM(H28:H34)</f>
        <v>33.599000000000004</v>
      </c>
      <c r="I27" s="32">
        <f t="shared" ref="I27" si="3">SUM(I28:I34)</f>
        <v>33.599000000000004</v>
      </c>
      <c r="J27" s="33">
        <f>SUM(J28:J34)</f>
        <v>13.4396</v>
      </c>
    </row>
    <row r="28" spans="1:13" x14ac:dyDescent="0.25">
      <c r="A28" s="14"/>
      <c r="B28" s="11" t="s">
        <v>46</v>
      </c>
      <c r="C28" s="11"/>
      <c r="D28" s="11"/>
      <c r="E28" s="11"/>
      <c r="F28" s="15" t="s">
        <v>47</v>
      </c>
      <c r="G28" s="15">
        <v>1</v>
      </c>
      <c r="H28" s="17">
        <v>0.97399999999999998</v>
      </c>
      <c r="I28" s="17">
        <v>0.97399999999999998</v>
      </c>
      <c r="J28" s="18">
        <f>I28*0.4</f>
        <v>0.3896</v>
      </c>
    </row>
    <row r="29" spans="1:13" x14ac:dyDescent="0.25">
      <c r="A29" s="14"/>
      <c r="B29" s="55" t="s">
        <v>48</v>
      </c>
      <c r="C29" s="56"/>
      <c r="D29" s="56"/>
      <c r="E29" s="57"/>
      <c r="F29" s="15" t="s">
        <v>49</v>
      </c>
      <c r="G29" s="15">
        <v>1</v>
      </c>
      <c r="H29" s="17">
        <v>0.8</v>
      </c>
      <c r="I29" s="17">
        <v>0.8</v>
      </c>
      <c r="J29" s="18">
        <f>I29*0.4</f>
        <v>0.32000000000000006</v>
      </c>
    </row>
    <row r="30" spans="1:13" x14ac:dyDescent="0.25">
      <c r="A30" s="14"/>
      <c r="B30" s="11" t="s">
        <v>50</v>
      </c>
      <c r="C30" s="11"/>
      <c r="D30" s="11"/>
      <c r="E30" s="11"/>
      <c r="F30" s="16" t="s">
        <v>51</v>
      </c>
      <c r="G30" s="15">
        <v>1</v>
      </c>
      <c r="H30" s="17">
        <f>23.138-14.718</f>
        <v>8.4200000000000017</v>
      </c>
      <c r="I30" s="17">
        <v>8.42</v>
      </c>
      <c r="J30" s="18">
        <f>I30*0.4</f>
        <v>3.3680000000000003</v>
      </c>
    </row>
    <row r="31" spans="1:13" x14ac:dyDescent="0.25">
      <c r="A31" s="14"/>
      <c r="B31" s="55" t="s">
        <v>52</v>
      </c>
      <c r="C31" s="56"/>
      <c r="D31" s="56"/>
      <c r="E31" s="57"/>
      <c r="F31" s="16" t="s">
        <v>53</v>
      </c>
      <c r="G31" s="15">
        <v>1</v>
      </c>
      <c r="H31" s="17">
        <v>6.016</v>
      </c>
      <c r="I31" s="17">
        <v>6.016</v>
      </c>
      <c r="J31" s="18">
        <f>I31*0.4</f>
        <v>2.4064000000000001</v>
      </c>
    </row>
    <row r="32" spans="1:13" x14ac:dyDescent="0.25">
      <c r="A32" s="14"/>
      <c r="B32" s="55" t="s">
        <v>54</v>
      </c>
      <c r="C32" s="56"/>
      <c r="D32" s="56"/>
      <c r="E32" s="57"/>
      <c r="F32" s="15" t="s">
        <v>55</v>
      </c>
      <c r="G32" s="15">
        <v>1</v>
      </c>
      <c r="H32" s="34">
        <v>10.337</v>
      </c>
      <c r="I32" s="34">
        <v>10.337</v>
      </c>
      <c r="J32" s="18">
        <f t="shared" ref="J32:J34" si="4">I32*0.4</f>
        <v>4.1348000000000003</v>
      </c>
    </row>
    <row r="33" spans="1:10" x14ac:dyDescent="0.25">
      <c r="A33" s="14"/>
      <c r="B33" s="11" t="s">
        <v>43</v>
      </c>
      <c r="C33" s="11"/>
      <c r="D33" s="11"/>
      <c r="E33" s="11"/>
      <c r="F33" s="15" t="s">
        <v>56</v>
      </c>
      <c r="G33" s="15">
        <v>1</v>
      </c>
      <c r="H33" s="34">
        <v>5.0620000000000003</v>
      </c>
      <c r="I33" s="34">
        <f>H33</f>
        <v>5.0620000000000003</v>
      </c>
      <c r="J33" s="18">
        <f t="shared" si="4"/>
        <v>2.0248000000000004</v>
      </c>
    </row>
    <row r="34" spans="1:10" x14ac:dyDescent="0.25">
      <c r="A34" s="14"/>
      <c r="B34" s="11" t="s">
        <v>57</v>
      </c>
      <c r="C34" s="55" t="s">
        <v>58</v>
      </c>
      <c r="D34" s="56"/>
      <c r="E34" s="57"/>
      <c r="F34" s="15" t="s">
        <v>59</v>
      </c>
      <c r="G34" s="15">
        <v>1</v>
      </c>
      <c r="H34" s="34">
        <v>1.99</v>
      </c>
      <c r="I34" s="34">
        <f>H34</f>
        <v>1.99</v>
      </c>
      <c r="J34" s="18">
        <f t="shared" si="4"/>
        <v>0.79600000000000004</v>
      </c>
    </row>
    <row r="35" spans="1:10" x14ac:dyDescent="0.25">
      <c r="A35" s="65"/>
      <c r="B35" s="66"/>
      <c r="C35" s="66"/>
      <c r="D35" s="66"/>
      <c r="E35" s="66"/>
      <c r="F35" s="66"/>
      <c r="G35" s="66"/>
      <c r="H35" s="66"/>
      <c r="I35" s="66"/>
      <c r="J35" s="67"/>
    </row>
    <row r="36" spans="1:10" x14ac:dyDescent="0.25">
      <c r="A36" s="60" t="s">
        <v>60</v>
      </c>
      <c r="B36" s="61"/>
      <c r="C36" s="61"/>
      <c r="D36" s="61"/>
      <c r="E36" s="61"/>
      <c r="F36" s="10" t="s">
        <v>14</v>
      </c>
      <c r="G36" s="11"/>
      <c r="H36" s="32">
        <f>SUM(H37:H45)</f>
        <v>53.893999999999998</v>
      </c>
      <c r="I36" s="32">
        <f>SUM(I37:I45)</f>
        <v>53.893999999999998</v>
      </c>
      <c r="J36" s="33">
        <f>SUM(J37:J45)</f>
        <v>21.557600000000001</v>
      </c>
    </row>
    <row r="37" spans="1:10" x14ac:dyDescent="0.25">
      <c r="A37" s="14"/>
      <c r="B37" s="11" t="s">
        <v>61</v>
      </c>
      <c r="C37" s="11"/>
      <c r="D37" s="11"/>
      <c r="E37" s="11"/>
      <c r="F37" s="15" t="s">
        <v>62</v>
      </c>
      <c r="G37" s="15">
        <v>1</v>
      </c>
      <c r="H37" s="17">
        <v>6.3040000000000003</v>
      </c>
      <c r="I37" s="17">
        <v>6.3040000000000003</v>
      </c>
      <c r="J37" s="18">
        <f t="shared" ref="J37:J45" si="5">I37*0.4</f>
        <v>2.5216000000000003</v>
      </c>
    </row>
    <row r="38" spans="1:10" x14ac:dyDescent="0.25">
      <c r="A38" s="14"/>
      <c r="B38" s="11" t="s">
        <v>63</v>
      </c>
      <c r="C38" s="11"/>
      <c r="D38" s="11"/>
      <c r="E38" s="11"/>
      <c r="F38" s="15" t="s">
        <v>64</v>
      </c>
      <c r="G38" s="15">
        <v>1</v>
      </c>
      <c r="H38" s="17">
        <v>2.698</v>
      </c>
      <c r="I38" s="17">
        <v>2.698</v>
      </c>
      <c r="J38" s="18">
        <f t="shared" si="5"/>
        <v>1.0791999999999999</v>
      </c>
    </row>
    <row r="39" spans="1:10" x14ac:dyDescent="0.25">
      <c r="A39" s="14"/>
      <c r="B39" s="11" t="s">
        <v>65</v>
      </c>
      <c r="C39" s="11"/>
      <c r="D39" s="11"/>
      <c r="E39" s="11"/>
      <c r="F39" s="15" t="s">
        <v>66</v>
      </c>
      <c r="G39" s="15">
        <v>1</v>
      </c>
      <c r="H39" s="17">
        <v>5.0979999999999999</v>
      </c>
      <c r="I39" s="17">
        <v>5.0979999999999999</v>
      </c>
      <c r="J39" s="18">
        <f t="shared" si="5"/>
        <v>2.0392000000000001</v>
      </c>
    </row>
    <row r="40" spans="1:10" x14ac:dyDescent="0.25">
      <c r="A40" s="14"/>
      <c r="B40" s="11" t="s">
        <v>23</v>
      </c>
      <c r="C40" s="11"/>
      <c r="D40" s="11"/>
      <c r="E40" s="11"/>
      <c r="F40" s="15" t="s">
        <v>67</v>
      </c>
      <c r="G40" s="15">
        <v>1</v>
      </c>
      <c r="H40" s="17">
        <v>1.712</v>
      </c>
      <c r="I40" s="17">
        <v>1.712</v>
      </c>
      <c r="J40" s="18">
        <f t="shared" si="5"/>
        <v>0.68480000000000008</v>
      </c>
    </row>
    <row r="41" spans="1:10" x14ac:dyDescent="0.25">
      <c r="A41" s="14"/>
      <c r="B41" s="11" t="s">
        <v>68</v>
      </c>
      <c r="C41" s="11"/>
      <c r="D41" s="11"/>
      <c r="E41" s="11"/>
      <c r="F41" s="15" t="s">
        <v>69</v>
      </c>
      <c r="G41" s="15">
        <v>1</v>
      </c>
      <c r="H41" s="17">
        <v>10.183999999999999</v>
      </c>
      <c r="I41" s="17">
        <v>10.183999999999999</v>
      </c>
      <c r="J41" s="18">
        <f t="shared" si="5"/>
        <v>4.0735999999999999</v>
      </c>
    </row>
    <row r="42" spans="1:10" x14ac:dyDescent="0.25">
      <c r="A42" s="14"/>
      <c r="B42" s="11" t="s">
        <v>70</v>
      </c>
      <c r="C42" s="11"/>
      <c r="D42" s="11"/>
      <c r="E42" s="11"/>
      <c r="F42" s="15" t="s">
        <v>71</v>
      </c>
      <c r="G42" s="15">
        <v>1</v>
      </c>
      <c r="H42" s="17">
        <v>5.3120000000000003</v>
      </c>
      <c r="I42" s="17">
        <v>5.3120000000000003</v>
      </c>
      <c r="J42" s="18">
        <f t="shared" si="5"/>
        <v>2.1248</v>
      </c>
    </row>
    <row r="43" spans="1:10" x14ac:dyDescent="0.25">
      <c r="A43" s="14"/>
      <c r="B43" s="11" t="s">
        <v>46</v>
      </c>
      <c r="C43" s="11"/>
      <c r="D43" s="11"/>
      <c r="E43" s="11"/>
      <c r="F43" s="15" t="s">
        <v>72</v>
      </c>
      <c r="G43" s="15">
        <v>1</v>
      </c>
      <c r="H43" s="17">
        <v>1.9319999999999999</v>
      </c>
      <c r="I43" s="17">
        <v>1.9319999999999999</v>
      </c>
      <c r="J43" s="18">
        <f t="shared" si="5"/>
        <v>0.77280000000000004</v>
      </c>
    </row>
    <row r="44" spans="1:10" x14ac:dyDescent="0.25">
      <c r="A44" s="14"/>
      <c r="B44" s="11" t="s">
        <v>48</v>
      </c>
      <c r="C44" s="11"/>
      <c r="D44" s="11"/>
      <c r="E44" s="11"/>
      <c r="F44" s="15" t="s">
        <v>73</v>
      </c>
      <c r="G44" s="15">
        <v>1</v>
      </c>
      <c r="H44" s="17">
        <v>8.6560000000000006</v>
      </c>
      <c r="I44" s="17">
        <v>8.6560000000000006</v>
      </c>
      <c r="J44" s="18">
        <f t="shared" si="5"/>
        <v>3.4624000000000006</v>
      </c>
    </row>
    <row r="45" spans="1:10" x14ac:dyDescent="0.25">
      <c r="A45" s="14"/>
      <c r="B45" s="11" t="s">
        <v>74</v>
      </c>
      <c r="C45" s="11"/>
      <c r="D45" s="11"/>
      <c r="E45" s="11"/>
      <c r="F45" s="15" t="s">
        <v>75</v>
      </c>
      <c r="G45" s="15">
        <v>1</v>
      </c>
      <c r="H45" s="34">
        <v>11.997999999999999</v>
      </c>
      <c r="I45" s="34">
        <v>11.997999999999999</v>
      </c>
      <c r="J45" s="18">
        <f t="shared" si="5"/>
        <v>4.7991999999999999</v>
      </c>
    </row>
    <row r="46" spans="1:10" x14ac:dyDescent="0.25">
      <c r="A46" s="68"/>
      <c r="B46" s="69"/>
      <c r="C46" s="69"/>
      <c r="D46" s="69"/>
      <c r="E46" s="69"/>
      <c r="F46" s="69"/>
      <c r="G46" s="69"/>
      <c r="H46" s="69"/>
      <c r="I46" s="69"/>
      <c r="J46" s="70"/>
    </row>
    <row r="47" spans="1:10" ht="15.75" thickBot="1" x14ac:dyDescent="0.3">
      <c r="A47" s="71"/>
      <c r="B47" s="72"/>
      <c r="C47" s="72"/>
      <c r="D47" s="72"/>
      <c r="E47" s="72"/>
      <c r="F47" s="35" t="s">
        <v>76</v>
      </c>
      <c r="G47" s="36"/>
      <c r="H47" s="37">
        <f>H8+H27+H23+H15+H36</f>
        <v>152.05800000000002</v>
      </c>
      <c r="I47" s="37">
        <f>I8+I27+I23+I15+I36</f>
        <v>152.05800000000002</v>
      </c>
      <c r="J47" s="38">
        <f>J8+J27+J23+J15+J36</f>
        <v>69.506400000000014</v>
      </c>
    </row>
  </sheetData>
  <mergeCells count="24">
    <mergeCell ref="C34:E34"/>
    <mergeCell ref="A35:J35"/>
    <mergeCell ref="A36:E36"/>
    <mergeCell ref="A46:J46"/>
    <mergeCell ref="A47:E47"/>
    <mergeCell ref="B32:E32"/>
    <mergeCell ref="N10:R10"/>
    <mergeCell ref="N12:R12"/>
    <mergeCell ref="B13:E13"/>
    <mergeCell ref="A15:E15"/>
    <mergeCell ref="B19:E19"/>
    <mergeCell ref="B20:E20"/>
    <mergeCell ref="A23:E23"/>
    <mergeCell ref="B25:E25"/>
    <mergeCell ref="A27:E27"/>
    <mergeCell ref="B29:E29"/>
    <mergeCell ref="B31:E31"/>
    <mergeCell ref="A8:E8"/>
    <mergeCell ref="B22:E22"/>
    <mergeCell ref="A2:J2"/>
    <mergeCell ref="A3:J3"/>
    <mergeCell ref="A5:E5"/>
    <mergeCell ref="A6:D6"/>
    <mergeCell ref="A7:D7"/>
  </mergeCells>
  <pageMargins left="0.7" right="0.7" top="0.75" bottom="0.75" header="0.3" footer="0.3"/>
  <pageSetup paperSize="8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dcterms:created xsi:type="dcterms:W3CDTF">2022-08-04T09:33:55Z</dcterms:created>
  <dcterms:modified xsi:type="dcterms:W3CDTF">2023-08-02T08:42:39Z</dcterms:modified>
</cp:coreProperties>
</file>