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 DOKUMENTY\PRZETARGI - MOSTY 2023\1.1. Przebudowa i rozbudowa mostu - m. Dąbie, dr. pow. nr 1 181R, km 3+567\Rozdział III - Opis przedmiotu zamówienia\zał. nr 1- Kosztorys Ofertowy\"/>
    </mc:Choice>
  </mc:AlternateContent>
  <xr:revisionPtr revIDLastSave="0" documentId="13_ncr:1_{45BEC2EE-8726-4CC9-AAE1-FDA90DD2703D}" xr6:coauthVersionLast="47" xr6:coauthVersionMax="47" xr10:uidLastSave="{00000000-0000-0000-0000-000000000000}"/>
  <bookViews>
    <workbookView xWindow="0" yWindow="30" windowWidth="14565" windowHeight="15480" xr2:uid="{DBAC70E5-8045-4714-AD7D-F566F01813EA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A182" i="1"/>
  <c r="A184" i="1" s="1"/>
  <c r="D181" i="1"/>
  <c r="F180" i="1"/>
  <c r="H180" i="1" s="1"/>
  <c r="E180" i="1"/>
  <c r="D180" i="1"/>
  <c r="C180" i="1"/>
  <c r="B180" i="1"/>
  <c r="A180" i="1"/>
  <c r="F179" i="1"/>
  <c r="E179" i="1"/>
  <c r="D179" i="1"/>
  <c r="B179" i="1"/>
  <c r="A179" i="1"/>
  <c r="F178" i="1"/>
  <c r="E178" i="1"/>
  <c r="D178" i="1"/>
  <c r="B178" i="1"/>
  <c r="A178" i="1"/>
  <c r="F177" i="1"/>
  <c r="H177" i="1" s="1"/>
  <c r="E177" i="1"/>
  <c r="D177" i="1"/>
  <c r="C177" i="1"/>
  <c r="B177" i="1"/>
  <c r="A177" i="1"/>
  <c r="F176" i="1"/>
  <c r="E176" i="1"/>
  <c r="D176" i="1"/>
  <c r="B176" i="1"/>
  <c r="A176" i="1"/>
  <c r="F175" i="1"/>
  <c r="E175" i="1"/>
  <c r="D175" i="1"/>
  <c r="B175" i="1"/>
  <c r="A175" i="1"/>
  <c r="F174" i="1"/>
  <c r="H174" i="1" s="1"/>
  <c r="E174" i="1"/>
  <c r="D174" i="1"/>
  <c r="C174" i="1"/>
  <c r="B174" i="1"/>
  <c r="A174" i="1"/>
  <c r="F173" i="1"/>
  <c r="H173" i="1" s="1"/>
  <c r="E173" i="1"/>
  <c r="D173" i="1"/>
  <c r="C173" i="1"/>
  <c r="B173" i="1"/>
  <c r="A173" i="1"/>
  <c r="F172" i="1"/>
  <c r="H172" i="1" s="1"/>
  <c r="E172" i="1"/>
  <c r="D172" i="1"/>
  <c r="C172" i="1"/>
  <c r="B172" i="1"/>
  <c r="A172" i="1"/>
  <c r="F171" i="1"/>
  <c r="H171" i="1" s="1"/>
  <c r="E171" i="1"/>
  <c r="D171" i="1"/>
  <c r="C171" i="1"/>
  <c r="B171" i="1"/>
  <c r="A171" i="1"/>
  <c r="F170" i="1"/>
  <c r="E170" i="1"/>
  <c r="D170" i="1"/>
  <c r="B170" i="1"/>
  <c r="A170" i="1"/>
  <c r="F169" i="1"/>
  <c r="E169" i="1"/>
  <c r="D169" i="1"/>
  <c r="B169" i="1"/>
  <c r="A169" i="1"/>
  <c r="F168" i="1"/>
  <c r="H168" i="1" s="1"/>
  <c r="E168" i="1"/>
  <c r="D168" i="1"/>
  <c r="C168" i="1"/>
  <c r="B168" i="1"/>
  <c r="A168" i="1"/>
  <c r="F167" i="1"/>
  <c r="E167" i="1"/>
  <c r="D167" i="1"/>
  <c r="B167" i="1"/>
  <c r="A167" i="1"/>
  <c r="F166" i="1"/>
  <c r="E166" i="1"/>
  <c r="D166" i="1"/>
  <c r="B166" i="1"/>
  <c r="A166" i="1"/>
  <c r="F165" i="1"/>
  <c r="H165" i="1" s="1"/>
  <c r="E165" i="1"/>
  <c r="D165" i="1"/>
  <c r="C165" i="1"/>
  <c r="B165" i="1"/>
  <c r="A165" i="1"/>
  <c r="F164" i="1"/>
  <c r="H164" i="1" s="1"/>
  <c r="E164" i="1"/>
  <c r="D164" i="1"/>
  <c r="C164" i="1"/>
  <c r="B164" i="1"/>
  <c r="A164" i="1"/>
  <c r="F163" i="1"/>
  <c r="E163" i="1"/>
  <c r="D163" i="1"/>
  <c r="B163" i="1"/>
  <c r="A163" i="1"/>
  <c r="F162" i="1"/>
  <c r="E162" i="1"/>
  <c r="D162" i="1"/>
  <c r="B162" i="1"/>
  <c r="A162" i="1"/>
  <c r="F161" i="1"/>
  <c r="H161" i="1" s="1"/>
  <c r="E161" i="1"/>
  <c r="D161" i="1"/>
  <c r="C161" i="1"/>
  <c r="B161" i="1"/>
  <c r="A161" i="1"/>
  <c r="F160" i="1"/>
  <c r="H160" i="1" s="1"/>
  <c r="E160" i="1"/>
  <c r="D160" i="1"/>
  <c r="C160" i="1"/>
  <c r="B160" i="1"/>
  <c r="A160" i="1"/>
  <c r="F159" i="1"/>
  <c r="H159" i="1" s="1"/>
  <c r="E159" i="1"/>
  <c r="D159" i="1"/>
  <c r="C159" i="1"/>
  <c r="B159" i="1"/>
  <c r="A159" i="1"/>
  <c r="F158" i="1"/>
  <c r="E158" i="1"/>
  <c r="D158" i="1"/>
  <c r="B158" i="1"/>
  <c r="A158" i="1"/>
  <c r="F157" i="1"/>
  <c r="H157" i="1" s="1"/>
  <c r="E157" i="1"/>
  <c r="D157" i="1"/>
  <c r="C157" i="1"/>
  <c r="B157" i="1"/>
  <c r="A157" i="1"/>
  <c r="F156" i="1"/>
  <c r="E156" i="1"/>
  <c r="D156" i="1"/>
  <c r="B156" i="1"/>
  <c r="A156" i="1"/>
  <c r="F155" i="1"/>
  <c r="H155" i="1" s="1"/>
  <c r="E155" i="1"/>
  <c r="D155" i="1"/>
  <c r="C155" i="1"/>
  <c r="B155" i="1"/>
  <c r="A155" i="1"/>
  <c r="F154" i="1"/>
  <c r="E154" i="1"/>
  <c r="D154" i="1"/>
  <c r="B154" i="1"/>
  <c r="A154" i="1"/>
  <c r="F153" i="1"/>
  <c r="E153" i="1"/>
  <c r="D153" i="1"/>
  <c r="B153" i="1"/>
  <c r="A153" i="1"/>
  <c r="F152" i="1"/>
  <c r="E152" i="1"/>
  <c r="D152" i="1"/>
  <c r="B152" i="1"/>
  <c r="A152" i="1"/>
  <c r="F151" i="1"/>
  <c r="H151" i="1" s="1"/>
  <c r="E151" i="1"/>
  <c r="D151" i="1"/>
  <c r="C151" i="1"/>
  <c r="B151" i="1"/>
  <c r="A151" i="1"/>
  <c r="F150" i="1"/>
  <c r="H150" i="1" s="1"/>
  <c r="E150" i="1"/>
  <c r="D150" i="1"/>
  <c r="C150" i="1"/>
  <c r="B150" i="1"/>
  <c r="A150" i="1"/>
  <c r="F149" i="1"/>
  <c r="H149" i="1" s="1"/>
  <c r="E149" i="1"/>
  <c r="D149" i="1"/>
  <c r="C149" i="1"/>
  <c r="B149" i="1"/>
  <c r="A149" i="1"/>
  <c r="F148" i="1"/>
  <c r="H148" i="1" s="1"/>
  <c r="E148" i="1"/>
  <c r="D148" i="1"/>
  <c r="C148" i="1"/>
  <c r="B148" i="1"/>
  <c r="A148" i="1"/>
  <c r="F147" i="1"/>
  <c r="E147" i="1"/>
  <c r="D147" i="1"/>
  <c r="B147" i="1"/>
  <c r="A147" i="1"/>
  <c r="F146" i="1"/>
  <c r="H146" i="1" s="1"/>
  <c r="E146" i="1"/>
  <c r="D146" i="1"/>
  <c r="C146" i="1"/>
  <c r="B146" i="1"/>
  <c r="A146" i="1"/>
  <c r="F145" i="1"/>
  <c r="H145" i="1" s="1"/>
  <c r="E145" i="1"/>
  <c r="D145" i="1"/>
  <c r="C145" i="1"/>
  <c r="B145" i="1"/>
  <c r="A145" i="1"/>
  <c r="F144" i="1"/>
  <c r="E144" i="1"/>
  <c r="D144" i="1"/>
  <c r="B144" i="1"/>
  <c r="A144" i="1"/>
  <c r="F143" i="1"/>
  <c r="E143" i="1"/>
  <c r="D143" i="1"/>
  <c r="B143" i="1"/>
  <c r="A143" i="1"/>
  <c r="F142" i="1"/>
  <c r="H142" i="1" s="1"/>
  <c r="E142" i="1"/>
  <c r="D142" i="1"/>
  <c r="C142" i="1"/>
  <c r="B142" i="1"/>
  <c r="A142" i="1"/>
  <c r="F141" i="1"/>
  <c r="H141" i="1" s="1"/>
  <c r="E141" i="1"/>
  <c r="D141" i="1"/>
  <c r="C141" i="1"/>
  <c r="B141" i="1"/>
  <c r="A141" i="1"/>
  <c r="F140" i="1"/>
  <c r="E140" i="1"/>
  <c r="D140" i="1"/>
  <c r="B140" i="1"/>
  <c r="A140" i="1"/>
  <c r="F139" i="1"/>
  <c r="H139" i="1" s="1"/>
  <c r="E139" i="1"/>
  <c r="D139" i="1"/>
  <c r="C139" i="1"/>
  <c r="B139" i="1"/>
  <c r="A139" i="1"/>
  <c r="F138" i="1"/>
  <c r="E138" i="1"/>
  <c r="D138" i="1"/>
  <c r="B138" i="1"/>
  <c r="A138" i="1"/>
  <c r="F137" i="1"/>
  <c r="E137" i="1"/>
  <c r="D137" i="1"/>
  <c r="B137" i="1"/>
  <c r="A137" i="1"/>
  <c r="F136" i="1"/>
  <c r="E136" i="1"/>
  <c r="D136" i="1"/>
  <c r="B136" i="1"/>
  <c r="A136" i="1"/>
  <c r="F135" i="1"/>
  <c r="H135" i="1" s="1"/>
  <c r="E135" i="1"/>
  <c r="D135" i="1"/>
  <c r="C135" i="1"/>
  <c r="B135" i="1"/>
  <c r="A135" i="1"/>
  <c r="F134" i="1"/>
  <c r="E134" i="1"/>
  <c r="D134" i="1"/>
  <c r="B134" i="1"/>
  <c r="A134" i="1"/>
  <c r="F133" i="1"/>
  <c r="H133" i="1" s="1"/>
  <c r="E133" i="1"/>
  <c r="D133" i="1"/>
  <c r="C133" i="1"/>
  <c r="B133" i="1"/>
  <c r="A133" i="1"/>
  <c r="F132" i="1"/>
  <c r="E132" i="1"/>
  <c r="D132" i="1"/>
  <c r="B132" i="1"/>
  <c r="A132" i="1"/>
  <c r="F131" i="1"/>
  <c r="H131" i="1" s="1"/>
  <c r="E131" i="1"/>
  <c r="D131" i="1"/>
  <c r="C131" i="1"/>
  <c r="B131" i="1"/>
  <c r="A131" i="1"/>
  <c r="F130" i="1"/>
  <c r="H130" i="1" s="1"/>
  <c r="E130" i="1"/>
  <c r="D130" i="1"/>
  <c r="C130" i="1"/>
  <c r="B130" i="1"/>
  <c r="A130" i="1"/>
  <c r="F129" i="1"/>
  <c r="E129" i="1"/>
  <c r="D129" i="1"/>
  <c r="B129" i="1"/>
  <c r="A129" i="1"/>
  <c r="F128" i="1"/>
  <c r="E128" i="1"/>
  <c r="D128" i="1"/>
  <c r="B128" i="1"/>
  <c r="A128" i="1"/>
  <c r="F127" i="1"/>
  <c r="H127" i="1" s="1"/>
  <c r="E127" i="1"/>
  <c r="D127" i="1"/>
  <c r="C127" i="1"/>
  <c r="B127" i="1"/>
  <c r="A127" i="1"/>
  <c r="F126" i="1"/>
  <c r="E126" i="1"/>
  <c r="D126" i="1"/>
  <c r="B126" i="1"/>
  <c r="A126" i="1"/>
  <c r="F125" i="1"/>
  <c r="E125" i="1"/>
  <c r="D125" i="1"/>
  <c r="B125" i="1"/>
  <c r="A125" i="1"/>
  <c r="F124" i="1"/>
  <c r="H124" i="1" s="1"/>
  <c r="E124" i="1"/>
  <c r="D124" i="1"/>
  <c r="C124" i="1"/>
  <c r="B124" i="1"/>
  <c r="A124" i="1"/>
  <c r="F123" i="1"/>
  <c r="H123" i="1" s="1"/>
  <c r="E123" i="1"/>
  <c r="D123" i="1"/>
  <c r="C123" i="1"/>
  <c r="B123" i="1"/>
  <c r="A123" i="1"/>
  <c r="F122" i="1"/>
  <c r="H122" i="1" s="1"/>
  <c r="E122" i="1"/>
  <c r="D122" i="1"/>
  <c r="C122" i="1"/>
  <c r="B122" i="1"/>
  <c r="A122" i="1"/>
  <c r="F121" i="1"/>
  <c r="H121" i="1" s="1"/>
  <c r="E121" i="1"/>
  <c r="D121" i="1"/>
  <c r="C121" i="1"/>
  <c r="B121" i="1"/>
  <c r="A121" i="1"/>
  <c r="F120" i="1"/>
  <c r="H120" i="1" s="1"/>
  <c r="E120" i="1"/>
  <c r="D120" i="1"/>
  <c r="C120" i="1"/>
  <c r="B120" i="1"/>
  <c r="A120" i="1"/>
  <c r="F119" i="1"/>
  <c r="H119" i="1" s="1"/>
  <c r="E119" i="1"/>
  <c r="D119" i="1"/>
  <c r="C119" i="1"/>
  <c r="B119" i="1"/>
  <c r="A119" i="1"/>
  <c r="F118" i="1"/>
  <c r="E118" i="1"/>
  <c r="D118" i="1"/>
  <c r="B118" i="1"/>
  <c r="A118" i="1"/>
  <c r="F117" i="1"/>
  <c r="E117" i="1"/>
  <c r="D117" i="1"/>
  <c r="B117" i="1"/>
  <c r="A117" i="1"/>
  <c r="F116" i="1"/>
  <c r="H116" i="1" s="1"/>
  <c r="E116" i="1"/>
  <c r="D116" i="1"/>
  <c r="C116" i="1"/>
  <c r="B116" i="1"/>
  <c r="A116" i="1"/>
  <c r="F115" i="1"/>
  <c r="H115" i="1" s="1"/>
  <c r="E115" i="1"/>
  <c r="D115" i="1"/>
  <c r="C115" i="1"/>
  <c r="B115" i="1"/>
  <c r="A115" i="1"/>
  <c r="F114" i="1"/>
  <c r="H114" i="1" s="1"/>
  <c r="E114" i="1"/>
  <c r="D114" i="1"/>
  <c r="C114" i="1"/>
  <c r="B114" i="1"/>
  <c r="A114" i="1"/>
  <c r="F113" i="1"/>
  <c r="E113" i="1"/>
  <c r="D113" i="1"/>
  <c r="B113" i="1"/>
  <c r="A113" i="1"/>
  <c r="F112" i="1"/>
  <c r="E112" i="1"/>
  <c r="D112" i="1"/>
  <c r="B112" i="1"/>
  <c r="A112" i="1"/>
  <c r="F111" i="1"/>
  <c r="H111" i="1" s="1"/>
  <c r="E111" i="1"/>
  <c r="D111" i="1"/>
  <c r="C111" i="1"/>
  <c r="B111" i="1"/>
  <c r="A111" i="1"/>
  <c r="F110" i="1"/>
  <c r="H110" i="1" s="1"/>
  <c r="E110" i="1"/>
  <c r="D110" i="1"/>
  <c r="C110" i="1"/>
  <c r="B110" i="1"/>
  <c r="A110" i="1"/>
  <c r="F109" i="1"/>
  <c r="H109" i="1" s="1"/>
  <c r="E109" i="1"/>
  <c r="D109" i="1"/>
  <c r="C109" i="1"/>
  <c r="B109" i="1"/>
  <c r="A109" i="1"/>
  <c r="F108" i="1"/>
  <c r="H108" i="1" s="1"/>
  <c r="E108" i="1"/>
  <c r="D108" i="1"/>
  <c r="C108" i="1"/>
  <c r="B108" i="1"/>
  <c r="A108" i="1"/>
  <c r="F107" i="1"/>
  <c r="E107" i="1"/>
  <c r="D107" i="1"/>
  <c r="B107" i="1"/>
  <c r="A107" i="1"/>
  <c r="F106" i="1"/>
  <c r="E106" i="1"/>
  <c r="D106" i="1"/>
  <c r="B106" i="1"/>
  <c r="A106" i="1"/>
  <c r="F105" i="1"/>
  <c r="H105" i="1" s="1"/>
  <c r="E105" i="1"/>
  <c r="D105" i="1"/>
  <c r="C105" i="1"/>
  <c r="B105" i="1"/>
  <c r="A105" i="1"/>
  <c r="F104" i="1"/>
  <c r="H104" i="1" s="1"/>
  <c r="E104" i="1"/>
  <c r="D104" i="1"/>
  <c r="C104" i="1"/>
  <c r="B104" i="1"/>
  <c r="A104" i="1"/>
  <c r="F103" i="1"/>
  <c r="H103" i="1" s="1"/>
  <c r="E103" i="1"/>
  <c r="D103" i="1"/>
  <c r="C103" i="1"/>
  <c r="B103" i="1"/>
  <c r="A103" i="1"/>
  <c r="F102" i="1"/>
  <c r="E102" i="1"/>
  <c r="D102" i="1"/>
  <c r="B102" i="1"/>
  <c r="A102" i="1"/>
  <c r="F101" i="1"/>
  <c r="E101" i="1"/>
  <c r="D101" i="1"/>
  <c r="B101" i="1"/>
  <c r="A101" i="1"/>
  <c r="D99" i="1"/>
  <c r="F98" i="1"/>
  <c r="H98" i="1" s="1"/>
  <c r="E98" i="1"/>
  <c r="D98" i="1"/>
  <c r="C98" i="1"/>
  <c r="B98" i="1"/>
  <c r="A98" i="1"/>
  <c r="F97" i="1"/>
  <c r="E97" i="1"/>
  <c r="D97" i="1"/>
  <c r="B97" i="1"/>
  <c r="A97" i="1"/>
  <c r="F96" i="1"/>
  <c r="H96" i="1" s="1"/>
  <c r="E96" i="1"/>
  <c r="D96" i="1"/>
  <c r="C96" i="1"/>
  <c r="B96" i="1"/>
  <c r="A96" i="1"/>
  <c r="F95" i="1"/>
  <c r="E95" i="1"/>
  <c r="D95" i="1"/>
  <c r="B95" i="1"/>
  <c r="A95" i="1"/>
  <c r="F94" i="1"/>
  <c r="H94" i="1" s="1"/>
  <c r="E94" i="1"/>
  <c r="D94" i="1"/>
  <c r="C94" i="1"/>
  <c r="B94" i="1"/>
  <c r="A94" i="1"/>
  <c r="F93" i="1"/>
  <c r="E93" i="1"/>
  <c r="D93" i="1"/>
  <c r="B93" i="1"/>
  <c r="A93" i="1"/>
  <c r="F92" i="1"/>
  <c r="E92" i="1"/>
  <c r="D92" i="1"/>
  <c r="B92" i="1"/>
  <c r="A92" i="1"/>
  <c r="F91" i="1"/>
  <c r="H91" i="1" s="1"/>
  <c r="E91" i="1"/>
  <c r="D91" i="1"/>
  <c r="C91" i="1"/>
  <c r="B91" i="1"/>
  <c r="A91" i="1"/>
  <c r="F90" i="1"/>
  <c r="E90" i="1"/>
  <c r="D90" i="1"/>
  <c r="B90" i="1"/>
  <c r="A90" i="1"/>
  <c r="F89" i="1"/>
  <c r="H89" i="1" s="1"/>
  <c r="E89" i="1"/>
  <c r="D89" i="1"/>
  <c r="C89" i="1"/>
  <c r="B89" i="1"/>
  <c r="A89" i="1"/>
  <c r="F88" i="1"/>
  <c r="H88" i="1" s="1"/>
  <c r="E88" i="1"/>
  <c r="D88" i="1"/>
  <c r="C88" i="1"/>
  <c r="B88" i="1"/>
  <c r="A88" i="1"/>
  <c r="F87" i="1"/>
  <c r="E87" i="1"/>
  <c r="D87" i="1"/>
  <c r="B87" i="1"/>
  <c r="A87" i="1"/>
  <c r="F86" i="1"/>
  <c r="E86" i="1"/>
  <c r="D86" i="1"/>
  <c r="B86" i="1"/>
  <c r="A86" i="1"/>
  <c r="F85" i="1"/>
  <c r="H85" i="1" s="1"/>
  <c r="E85" i="1"/>
  <c r="D85" i="1"/>
  <c r="C85" i="1"/>
  <c r="B85" i="1"/>
  <c r="A85" i="1"/>
  <c r="F84" i="1"/>
  <c r="E84" i="1"/>
  <c r="D84" i="1"/>
  <c r="B84" i="1"/>
  <c r="A84" i="1"/>
  <c r="F83" i="1"/>
  <c r="H83" i="1" s="1"/>
  <c r="E83" i="1"/>
  <c r="D83" i="1"/>
  <c r="C83" i="1"/>
  <c r="B83" i="1"/>
  <c r="A83" i="1"/>
  <c r="F82" i="1"/>
  <c r="E82" i="1"/>
  <c r="D82" i="1"/>
  <c r="B82" i="1"/>
  <c r="A82" i="1"/>
  <c r="F81" i="1"/>
  <c r="H81" i="1" s="1"/>
  <c r="E81" i="1"/>
  <c r="D81" i="1"/>
  <c r="C81" i="1"/>
  <c r="B81" i="1"/>
  <c r="A81" i="1"/>
  <c r="F80" i="1"/>
  <c r="H80" i="1" s="1"/>
  <c r="E80" i="1"/>
  <c r="D80" i="1"/>
  <c r="C80" i="1"/>
  <c r="B80" i="1"/>
  <c r="A80" i="1"/>
  <c r="F79" i="1"/>
  <c r="E79" i="1"/>
  <c r="D79" i="1"/>
  <c r="B79" i="1"/>
  <c r="A79" i="1"/>
  <c r="F78" i="1"/>
  <c r="H78" i="1" s="1"/>
  <c r="E78" i="1"/>
  <c r="D78" i="1"/>
  <c r="C78" i="1"/>
  <c r="B78" i="1"/>
  <c r="A78" i="1"/>
  <c r="F77" i="1"/>
  <c r="H77" i="1" s="1"/>
  <c r="E77" i="1"/>
  <c r="D77" i="1"/>
  <c r="C77" i="1"/>
  <c r="B77" i="1"/>
  <c r="A77" i="1"/>
  <c r="F76" i="1"/>
  <c r="H76" i="1" s="1"/>
  <c r="E76" i="1"/>
  <c r="D76" i="1"/>
  <c r="C76" i="1"/>
  <c r="B76" i="1"/>
  <c r="A76" i="1"/>
  <c r="F75" i="1"/>
  <c r="E75" i="1"/>
  <c r="D75" i="1"/>
  <c r="B75" i="1"/>
  <c r="A75" i="1"/>
  <c r="F74" i="1"/>
  <c r="E74" i="1"/>
  <c r="D74" i="1"/>
  <c r="B74" i="1"/>
  <c r="A74" i="1"/>
  <c r="F73" i="1"/>
  <c r="H73" i="1" s="1"/>
  <c r="E73" i="1"/>
  <c r="D73" i="1"/>
  <c r="C73" i="1"/>
  <c r="B73" i="1"/>
  <c r="A73" i="1"/>
  <c r="F72" i="1"/>
  <c r="E72" i="1"/>
  <c r="D72" i="1"/>
  <c r="B72" i="1"/>
  <c r="A72" i="1"/>
  <c r="F71" i="1"/>
  <c r="H71" i="1" s="1"/>
  <c r="E71" i="1"/>
  <c r="D71" i="1"/>
  <c r="C71" i="1"/>
  <c r="B71" i="1"/>
  <c r="A71" i="1"/>
  <c r="F70" i="1"/>
  <c r="H70" i="1" s="1"/>
  <c r="E70" i="1"/>
  <c r="D70" i="1"/>
  <c r="C70" i="1"/>
  <c r="B70" i="1"/>
  <c r="A70" i="1"/>
  <c r="F69" i="1"/>
  <c r="H69" i="1" s="1"/>
  <c r="E69" i="1"/>
  <c r="D69" i="1"/>
  <c r="C69" i="1"/>
  <c r="B69" i="1"/>
  <c r="A69" i="1"/>
  <c r="F68" i="1"/>
  <c r="H68" i="1" s="1"/>
  <c r="E68" i="1"/>
  <c r="D68" i="1"/>
  <c r="C68" i="1"/>
  <c r="B68" i="1"/>
  <c r="A68" i="1"/>
  <c r="F67" i="1"/>
  <c r="E67" i="1"/>
  <c r="D67" i="1"/>
  <c r="B67" i="1"/>
  <c r="A67" i="1"/>
  <c r="F66" i="1"/>
  <c r="E66" i="1"/>
  <c r="D66" i="1"/>
  <c r="B66" i="1"/>
  <c r="A66" i="1"/>
  <c r="F65" i="1"/>
  <c r="H65" i="1" s="1"/>
  <c r="E65" i="1"/>
  <c r="D65" i="1"/>
  <c r="C65" i="1"/>
  <c r="B65" i="1"/>
  <c r="A65" i="1"/>
  <c r="F64" i="1"/>
  <c r="E64" i="1"/>
  <c r="D64" i="1"/>
  <c r="B64" i="1"/>
  <c r="A64" i="1"/>
  <c r="F63" i="1"/>
  <c r="H63" i="1" s="1"/>
  <c r="E63" i="1"/>
  <c r="D63" i="1"/>
  <c r="C63" i="1"/>
  <c r="B63" i="1"/>
  <c r="A63" i="1"/>
  <c r="F62" i="1"/>
  <c r="H62" i="1" s="1"/>
  <c r="E62" i="1"/>
  <c r="D62" i="1"/>
  <c r="C62" i="1"/>
  <c r="B62" i="1"/>
  <c r="A62" i="1"/>
  <c r="F61" i="1"/>
  <c r="E61" i="1"/>
  <c r="D61" i="1"/>
  <c r="B61" i="1"/>
  <c r="A61" i="1"/>
  <c r="F60" i="1"/>
  <c r="H60" i="1" s="1"/>
  <c r="E60" i="1"/>
  <c r="D60" i="1"/>
  <c r="C60" i="1"/>
  <c r="B60" i="1"/>
  <c r="A60" i="1"/>
  <c r="F59" i="1"/>
  <c r="H59" i="1" s="1"/>
  <c r="E59" i="1"/>
  <c r="D59" i="1"/>
  <c r="C59" i="1"/>
  <c r="B59" i="1"/>
  <c r="A59" i="1"/>
  <c r="F58" i="1"/>
  <c r="E58" i="1"/>
  <c r="D58" i="1"/>
  <c r="B58" i="1"/>
  <c r="A58" i="1"/>
  <c r="F57" i="1"/>
  <c r="H57" i="1" s="1"/>
  <c r="E57" i="1"/>
  <c r="D57" i="1"/>
  <c r="C57" i="1"/>
  <c r="B57" i="1"/>
  <c r="A57" i="1"/>
  <c r="F56" i="1"/>
  <c r="H56" i="1" s="1"/>
  <c r="E56" i="1"/>
  <c r="D56" i="1"/>
  <c r="C56" i="1"/>
  <c r="B56" i="1"/>
  <c r="A56" i="1"/>
  <c r="F55" i="1"/>
  <c r="H55" i="1" s="1"/>
  <c r="E55" i="1"/>
  <c r="D55" i="1"/>
  <c r="C55" i="1"/>
  <c r="B55" i="1"/>
  <c r="A55" i="1"/>
  <c r="F54" i="1"/>
  <c r="E54" i="1"/>
  <c r="D54" i="1"/>
  <c r="B54" i="1"/>
  <c r="A54" i="1"/>
  <c r="F53" i="1"/>
  <c r="H53" i="1" s="1"/>
  <c r="E53" i="1"/>
  <c r="D53" i="1"/>
  <c r="C53" i="1"/>
  <c r="B53" i="1"/>
  <c r="A53" i="1"/>
  <c r="F52" i="1"/>
  <c r="E52" i="1"/>
  <c r="D52" i="1"/>
  <c r="B52" i="1"/>
  <c r="A52" i="1"/>
  <c r="F51" i="1"/>
  <c r="E51" i="1"/>
  <c r="D51" i="1"/>
  <c r="B51" i="1"/>
  <c r="A51" i="1"/>
  <c r="F50" i="1"/>
  <c r="H50" i="1" s="1"/>
  <c r="E50" i="1"/>
  <c r="D50" i="1"/>
  <c r="C50" i="1"/>
  <c r="B50" i="1"/>
  <c r="A50" i="1"/>
  <c r="F48" i="1"/>
  <c r="H48" i="1" s="1"/>
  <c r="E48" i="1"/>
  <c r="C48" i="1"/>
  <c r="B48" i="1"/>
  <c r="A48" i="1"/>
  <c r="F47" i="1"/>
  <c r="H47" i="1" s="1"/>
  <c r="E47" i="1"/>
  <c r="D47" i="1"/>
  <c r="C47" i="1"/>
  <c r="B47" i="1"/>
  <c r="A47" i="1"/>
  <c r="F46" i="1"/>
  <c r="H46" i="1" s="1"/>
  <c r="E46" i="1"/>
  <c r="D46" i="1"/>
  <c r="C46" i="1"/>
  <c r="B46" i="1"/>
  <c r="A46" i="1"/>
  <c r="F45" i="1"/>
  <c r="E45" i="1"/>
  <c r="D45" i="1"/>
  <c r="C45" i="1"/>
  <c r="B45" i="1"/>
  <c r="A45" i="1"/>
  <c r="F44" i="1"/>
  <c r="H44" i="1" s="1"/>
  <c r="E44" i="1"/>
  <c r="D44" i="1"/>
  <c r="C44" i="1"/>
  <c r="B44" i="1"/>
  <c r="A44" i="1"/>
  <c r="F43" i="1"/>
  <c r="E43" i="1"/>
  <c r="D43" i="1"/>
  <c r="B43" i="1"/>
  <c r="A43" i="1"/>
  <c r="F42" i="1"/>
  <c r="H42" i="1" s="1"/>
  <c r="E42" i="1"/>
  <c r="D42" i="1"/>
  <c r="C42" i="1"/>
  <c r="B42" i="1"/>
  <c r="A42" i="1"/>
  <c r="F41" i="1"/>
  <c r="H41" i="1" s="1"/>
  <c r="E41" i="1"/>
  <c r="D41" i="1"/>
  <c r="C41" i="1"/>
  <c r="B41" i="1"/>
  <c r="A41" i="1"/>
  <c r="F40" i="1"/>
  <c r="E40" i="1"/>
  <c r="D40" i="1"/>
  <c r="B40" i="1"/>
  <c r="A40" i="1"/>
  <c r="F39" i="1"/>
  <c r="E39" i="1"/>
  <c r="D39" i="1"/>
  <c r="B39" i="1"/>
  <c r="A39" i="1"/>
  <c r="F38" i="1"/>
  <c r="H38" i="1" s="1"/>
  <c r="E38" i="1"/>
  <c r="D38" i="1"/>
  <c r="C38" i="1"/>
  <c r="B38" i="1"/>
  <c r="A38" i="1"/>
  <c r="F37" i="1"/>
  <c r="H37" i="1" s="1"/>
  <c r="E37" i="1"/>
  <c r="D37" i="1"/>
  <c r="C37" i="1"/>
  <c r="B37" i="1"/>
  <c r="A37" i="1"/>
  <c r="F36" i="1"/>
  <c r="H36" i="1" s="1"/>
  <c r="E36" i="1"/>
  <c r="D36" i="1"/>
  <c r="C36" i="1"/>
  <c r="B36" i="1"/>
  <c r="A36" i="1"/>
  <c r="F35" i="1"/>
  <c r="H35" i="1" s="1"/>
  <c r="E35" i="1"/>
  <c r="D35" i="1"/>
  <c r="C35" i="1"/>
  <c r="B35" i="1"/>
  <c r="A35" i="1"/>
  <c r="F34" i="1"/>
  <c r="H34" i="1" s="1"/>
  <c r="E34" i="1"/>
  <c r="D34" i="1"/>
  <c r="C34" i="1"/>
  <c r="B34" i="1"/>
  <c r="A34" i="1"/>
  <c r="F33" i="1"/>
  <c r="H33" i="1" s="1"/>
  <c r="E33" i="1"/>
  <c r="D33" i="1"/>
  <c r="C33" i="1"/>
  <c r="B33" i="1"/>
  <c r="A33" i="1"/>
  <c r="F32" i="1"/>
  <c r="H32" i="1" s="1"/>
  <c r="E32" i="1"/>
  <c r="D32" i="1"/>
  <c r="C32" i="1"/>
  <c r="B32" i="1"/>
  <c r="A32" i="1"/>
  <c r="F31" i="1"/>
  <c r="H31" i="1" s="1"/>
  <c r="E31" i="1"/>
  <c r="D31" i="1"/>
  <c r="C31" i="1"/>
  <c r="B31" i="1"/>
  <c r="A31" i="1"/>
  <c r="F30" i="1"/>
  <c r="H30" i="1" s="1"/>
  <c r="E30" i="1"/>
  <c r="D30" i="1"/>
  <c r="C30" i="1"/>
  <c r="B30" i="1"/>
  <c r="A30" i="1"/>
  <c r="F29" i="1"/>
  <c r="H29" i="1" s="1"/>
  <c r="E29" i="1"/>
  <c r="D29" i="1"/>
  <c r="C29" i="1"/>
  <c r="B29" i="1"/>
  <c r="A29" i="1"/>
  <c r="F28" i="1"/>
  <c r="H28" i="1" s="1"/>
  <c r="E28" i="1"/>
  <c r="D28" i="1"/>
  <c r="C28" i="1"/>
  <c r="B28" i="1"/>
  <c r="A28" i="1"/>
  <c r="F27" i="1"/>
  <c r="H27" i="1" s="1"/>
  <c r="E27" i="1"/>
  <c r="D27" i="1"/>
  <c r="C27" i="1"/>
  <c r="B27" i="1"/>
  <c r="A27" i="1"/>
  <c r="F26" i="1"/>
  <c r="E26" i="1"/>
  <c r="D26" i="1"/>
  <c r="B26" i="1"/>
  <c r="A26" i="1"/>
  <c r="F25" i="1"/>
  <c r="H25" i="1" s="1"/>
  <c r="E25" i="1"/>
  <c r="D25" i="1"/>
  <c r="C25" i="1"/>
  <c r="B25" i="1"/>
  <c r="A25" i="1"/>
  <c r="F24" i="1"/>
  <c r="H24" i="1" s="1"/>
  <c r="E24" i="1"/>
  <c r="D24" i="1"/>
  <c r="C24" i="1"/>
  <c r="B24" i="1"/>
  <c r="A24" i="1"/>
  <c r="F23" i="1"/>
  <c r="E23" i="1"/>
  <c r="D23" i="1"/>
  <c r="B23" i="1"/>
  <c r="A23" i="1"/>
  <c r="F22" i="1"/>
  <c r="H22" i="1" s="1"/>
  <c r="E22" i="1"/>
  <c r="D22" i="1"/>
  <c r="C22" i="1"/>
  <c r="B22" i="1"/>
  <c r="A22" i="1"/>
  <c r="F21" i="1"/>
  <c r="E21" i="1"/>
  <c r="D21" i="1"/>
  <c r="B21" i="1"/>
  <c r="A21" i="1"/>
  <c r="F20" i="1"/>
  <c r="H20" i="1" s="1"/>
  <c r="E20" i="1"/>
  <c r="D20" i="1"/>
  <c r="C20" i="1"/>
  <c r="B20" i="1"/>
  <c r="A20" i="1"/>
  <c r="F19" i="1"/>
  <c r="E19" i="1"/>
  <c r="D19" i="1"/>
  <c r="B19" i="1"/>
  <c r="A19" i="1"/>
  <c r="F18" i="1"/>
  <c r="E18" i="1"/>
  <c r="D18" i="1"/>
  <c r="B18" i="1"/>
  <c r="A18" i="1"/>
  <c r="F17" i="1"/>
  <c r="H17" i="1" s="1"/>
  <c r="E17" i="1"/>
  <c r="D17" i="1"/>
  <c r="C17" i="1"/>
  <c r="B17" i="1"/>
  <c r="A17" i="1"/>
  <c r="F16" i="1"/>
  <c r="E16" i="1"/>
  <c r="D16" i="1"/>
  <c r="B16" i="1"/>
  <c r="A16" i="1"/>
  <c r="F15" i="1"/>
  <c r="E15" i="1"/>
  <c r="D15" i="1"/>
  <c r="B15" i="1"/>
  <c r="A15" i="1"/>
  <c r="H12" i="1"/>
  <c r="F12" i="1"/>
  <c r="E12" i="1"/>
  <c r="D12" i="1"/>
  <c r="C12" i="1"/>
  <c r="B12" i="1"/>
  <c r="A12" i="1"/>
  <c r="F11" i="1"/>
  <c r="H11" i="1" s="1"/>
  <c r="E11" i="1"/>
  <c r="D11" i="1"/>
  <c r="C11" i="1"/>
  <c r="B11" i="1"/>
  <c r="A11" i="1"/>
  <c r="H10" i="1"/>
  <c r="F10" i="1"/>
  <c r="E10" i="1"/>
  <c r="D10" i="1"/>
  <c r="C10" i="1"/>
  <c r="B10" i="1"/>
  <c r="A10" i="1"/>
  <c r="H9" i="1"/>
  <c r="F9" i="1"/>
  <c r="E9" i="1"/>
  <c r="D9" i="1"/>
  <c r="C9" i="1"/>
  <c r="B9" i="1"/>
  <c r="A9" i="1"/>
  <c r="F8" i="1"/>
  <c r="E8" i="1"/>
  <c r="D8" i="1"/>
  <c r="D13" i="1" s="1"/>
  <c r="B8" i="1"/>
  <c r="A8" i="1"/>
  <c r="A2" i="1"/>
  <c r="A1" i="1"/>
  <c r="H13" i="1" l="1"/>
  <c r="H181" i="1"/>
  <c r="H99" i="1"/>
  <c r="H182" i="1" l="1"/>
  <c r="H183" i="1" s="1"/>
  <c r="H184" i="1" s="1"/>
</calcChain>
</file>

<file path=xl/sharedStrings.xml><?xml version="1.0" encoding="utf-8"?>
<sst xmlns="http://schemas.openxmlformats.org/spreadsheetml/2006/main" count="157" uniqueCount="20">
  <si>
    <t xml:space="preserve">BUDOWA MOSTU </t>
  </si>
  <si>
    <t>Lp.</t>
  </si>
  <si>
    <t>Numer STWiORB (podstawa wyceny)</t>
  </si>
  <si>
    <t>Numer pozycji cenowej</t>
  </si>
  <si>
    <t>Wyszczególnienie elementów</t>
  </si>
  <si>
    <t>Jednostka</t>
  </si>
  <si>
    <t>Cena jednostkowa</t>
  </si>
  <si>
    <t>Wartość netto</t>
  </si>
  <si>
    <t>Nazwa</t>
  </si>
  <si>
    <t>Ilość</t>
  </si>
  <si>
    <t>WYMAGANIA OGÓLNE</t>
  </si>
  <si>
    <t>x</t>
  </si>
  <si>
    <t>ROBOTY DROGOWE</t>
  </si>
  <si>
    <t>ROBOTY MOSTOWE</t>
  </si>
  <si>
    <t>BUDOWA MOSTU</t>
  </si>
  <si>
    <t>PODATEK VAT 23%</t>
  </si>
  <si>
    <t>szt</t>
  </si>
  <si>
    <t>27a</t>
  </si>
  <si>
    <t>D 03.02.01</t>
  </si>
  <si>
    <t>Wykonanie kompletnych studzienek ściekowych DN500 w wpustem krawężnikowo - jezdniowym z włączeniem do kanalizacji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</si>
</sst>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49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quotePrefix="1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4" fontId="3" fillId="0" borderId="0" xfId="0" applyNumberFormat="1" applyFont="1" applyAlignment="1" applyProtection="1">
      <alignment horizontal="left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4" fontId="3" fillId="0" borderId="0" xfId="0" applyNumberFormat="1" applyFont="1" applyAlignment="1" applyProtection="1">
      <alignment horizontal="left" wrapText="1"/>
      <protection locked="0"/>
    </xf>
    <xf numFmtId="4" fontId="3" fillId="0" borderId="0" xfId="0" applyNumberFormat="1" applyFont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ESLAW.SOLTYS\Desktop\2023-01-08_ofertowy_D&#261;b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KŁADKA_P"/>
      <sheetName val="TABELE"/>
      <sheetName val="PRZEDMIAR"/>
      <sheetName val="OKŁADKA_O"/>
      <sheetName val="ZESTAWIENIE_O"/>
      <sheetName val="OFERTOWY"/>
    </sheetNames>
    <sheetDataSet>
      <sheetData sheetId="0">
        <row r="9">
          <cell r="A9" t="str">
            <v xml:space="preserve">ROZBUDOWA DROGI PUBLICZNEJ KATEGORII / POWIATOWA (NR 1181R RADOMYŚL WIELKI – DĄBIE – PRZERYTY BÓR) KLASY „Z” / ZBIORCZA, Z WYKONANIEM ROBÓT BUDOWLANYCH – PRAC POLEGAJĄCYCH NA PRZEBUDOWIE (OD KM 3+500,93 DO KM 3+587,21), WRAZ Z OBIEKTAMI / URZĄDZENIAMI DROGI ORAZ DROGOWYMI OBIEKTAMI INŻYNIERSKIMI
W RAMACH ZAMIERZENIA BUDOWLANEGO PN. „PRZEBUDOWA I ROZBUDOWA MOSTU NA RZECE ZGÓRSKIEJ W MIEJSCOWOŚCI DĄBIE W CIĄGU DROGI POWIATOWEJ NR 1181R RADOMYŚL WIELKI – DĄBIE – PRZERYTY BÓR W KM OD 3+500,93 DO KM 3+587,21 WRAZ Z PRZEBUDOWĄ I ROZBUDOWĄ DROGI POWIATOWEJ NA DOJAZDACH DO MOSTU”
</v>
          </cell>
        </row>
      </sheetData>
      <sheetData sheetId="1"/>
      <sheetData sheetId="2">
        <row r="8">
          <cell r="A8" t="str">
            <v>x</v>
          </cell>
          <cell r="B8" t="str">
            <v>DM 00.00.00</v>
          </cell>
          <cell r="D8" t="str">
            <v>WYMAGANIA OGÓLNE</v>
          </cell>
          <cell r="E8" t="str">
            <v>x</v>
          </cell>
          <cell r="F8" t="str">
            <v>x</v>
          </cell>
        </row>
        <row r="9">
          <cell r="A9">
            <v>1</v>
          </cell>
          <cell r="B9" t="str">
            <v>DM 00.00.00</v>
          </cell>
          <cell r="C9" t="str">
            <v>00.</v>
          </cell>
          <cell r="D9" t="str">
            <v>Koszt dostosowania się do wymagań Warunków Kontraktu i Wymagań Ogólnych zawartych w Specyfikacji Technicznej DM 00.00.00</v>
          </cell>
          <cell r="E9" t="str">
            <v>ryczałt</v>
          </cell>
          <cell r="F9" t="str">
            <v>----</v>
          </cell>
        </row>
        <row r="10">
          <cell r="A10">
            <v>2</v>
          </cell>
          <cell r="B10" t="str">
            <v>DM 00.00.00</v>
          </cell>
          <cell r="C10" t="str">
            <v>00.</v>
          </cell>
          <cell r="D10" t="str">
            <v xml:space="preserve">Wprowadzenie tymczasowej organizacji ruchu i utrzymywanie oznakowania w czasie trawania robót (odzysk) </v>
          </cell>
          <cell r="E10" t="str">
            <v>ryczałt</v>
          </cell>
          <cell r="F10" t="str">
            <v>----</v>
          </cell>
        </row>
        <row r="11">
          <cell r="A11">
            <v>3</v>
          </cell>
          <cell r="B11" t="str">
            <v>DM 00.00.00</v>
          </cell>
          <cell r="C11" t="str">
            <v>00.</v>
          </cell>
          <cell r="D11" t="str">
            <v>Geodezyjna inwentaryzacja powykonawcza zawierająca również komplet opracowań geodezyjnych związanych z odtworzeniem, lub w przypadku braku możliwości tej procedury, z wyniesieniem granicy pasa drogowego w terenie i zastabilizowanie go granicznikami</v>
          </cell>
          <cell r="E11" t="str">
            <v>szt.</v>
          </cell>
          <cell r="F11">
            <v>2</v>
          </cell>
        </row>
        <row r="12">
          <cell r="A12">
            <v>4</v>
          </cell>
          <cell r="B12" t="str">
            <v>DM 00.00.00</v>
          </cell>
          <cell r="C12" t="str">
            <v>00.</v>
          </cell>
          <cell r="D12" t="str">
            <v>Wykonanie i rozbiórka dróg technologicznych, tymczasowych i dojazdowych, budowa i rozbiórka kładki technologicznej - obiektów niezbędnych do realizacji robót, m.in. rozbiórka konstrukcji nośnej, rozbiórka korpusów przyczółków, tymczasowe wykopy i nasypy, tymczasowe obiekty, i inne niezbędne dla potrzeb realizacji kontraktu</v>
          </cell>
          <cell r="E12" t="str">
            <v>ryczałt</v>
          </cell>
          <cell r="F12" t="str">
            <v>----</v>
          </cell>
        </row>
        <row r="14">
          <cell r="A14" t="str">
            <v>x</v>
          </cell>
          <cell r="B14" t="str">
            <v>D 01.00.00</v>
          </cell>
          <cell r="D14" t="str">
            <v>ROBOTY PRZYGOTOWAWCZE</v>
          </cell>
          <cell r="E14" t="str">
            <v>x</v>
          </cell>
          <cell r="F14" t="str">
            <v>x</v>
          </cell>
        </row>
        <row r="15">
          <cell r="A15" t="str">
            <v>x</v>
          </cell>
          <cell r="B15" t="str">
            <v>D 01.01.01</v>
          </cell>
          <cell r="D15" t="str">
            <v>ODTWORZENIE (WYZNACZENIE) TRASY I PUNKTÓW WYSOKOŚCIOWYCH</v>
          </cell>
          <cell r="E15" t="str">
            <v>x</v>
          </cell>
          <cell r="F15" t="str">
            <v>x</v>
          </cell>
        </row>
        <row r="16">
          <cell r="A16">
            <v>5</v>
          </cell>
          <cell r="B16" t="str">
            <v>D 01.01.01</v>
          </cell>
          <cell r="C16">
            <v>11</v>
          </cell>
          <cell r="D16" t="str">
            <v>Odtworzenie trasy i punktów wysokościowych w terenie równinnym</v>
          </cell>
          <cell r="E16" t="str">
            <v>km</v>
          </cell>
          <cell r="F16">
            <v>0.13</v>
          </cell>
        </row>
        <row r="21">
          <cell r="A21" t="str">
            <v>x</v>
          </cell>
          <cell r="B21" t="str">
            <v>D 01.02.01</v>
          </cell>
          <cell r="D21" t="str">
            <v>Usunięcie drzew lub krzaków</v>
          </cell>
          <cell r="E21" t="str">
            <v>x</v>
          </cell>
          <cell r="F21" t="str">
            <v>x</v>
          </cell>
        </row>
        <row r="22">
          <cell r="A22" t="str">
            <v>x</v>
          </cell>
          <cell r="B22" t="str">
            <v>D 01.02.01</v>
          </cell>
          <cell r="D22" t="str">
            <v>Karczowanie drzew /ścinanie drzew i karczowanie pni/</v>
          </cell>
          <cell r="E22" t="str">
            <v>x</v>
          </cell>
          <cell r="F22" t="str">
            <v>x</v>
          </cell>
        </row>
        <row r="23">
          <cell r="A23">
            <v>6</v>
          </cell>
          <cell r="B23" t="str">
            <v>D 01.02.01.</v>
          </cell>
          <cell r="C23" t="str">
            <v>11</v>
          </cell>
          <cell r="D23" t="str">
            <v>Karczowanie drzew o średnicy 10-35 cm</v>
          </cell>
          <cell r="E23" t="str">
            <v>szt</v>
          </cell>
          <cell r="F23">
            <v>14</v>
          </cell>
        </row>
        <row r="26">
          <cell r="A26" t="str">
            <v>x</v>
          </cell>
          <cell r="B26" t="str">
            <v>D 01.02.02</v>
          </cell>
          <cell r="D26" t="str">
            <v>ZDJĘCIE WARSTWY HUMUSU LUB (i) DARNINY</v>
          </cell>
          <cell r="E26" t="str">
            <v>x</v>
          </cell>
          <cell r="F26" t="str">
            <v>x</v>
          </cell>
        </row>
        <row r="27">
          <cell r="A27">
            <v>7</v>
          </cell>
          <cell r="B27" t="str">
            <v>D 01.02.02</v>
          </cell>
          <cell r="C27">
            <v>12</v>
          </cell>
          <cell r="D27" t="str">
            <v>Mechaniczne usunięcie warstwy ziemi urodzajnej (humusu) gr. w-wy do 15cm</v>
          </cell>
          <cell r="E27" t="str">
            <v>m2</v>
          </cell>
          <cell r="F27">
            <v>1241</v>
          </cell>
        </row>
        <row r="32">
          <cell r="A32" t="str">
            <v>x</v>
          </cell>
          <cell r="B32" t="str">
            <v>D 01.02.03</v>
          </cell>
          <cell r="D32" t="str">
            <v xml:space="preserve">WYBURZENIE OBIEKTÓW BUDOWLANYCH </v>
          </cell>
          <cell r="E32" t="str">
            <v>x</v>
          </cell>
          <cell r="F32" t="str">
            <v>x</v>
          </cell>
        </row>
        <row r="33">
          <cell r="A33">
            <v>8</v>
          </cell>
          <cell r="B33" t="str">
            <v>D 01.02.03</v>
          </cell>
          <cell r="C33">
            <v>11</v>
          </cell>
          <cell r="D33" t="str">
            <v>Rozbiórki obiektów kubaturowych wraz z odwozem elementów i gruzu na składowisko Wykonawcy - most stały wraz z wyposażeniem i umocnieniami skarp rzeki</v>
          </cell>
          <cell r="E33" t="str">
            <v>m3</v>
          </cell>
          <cell r="F33">
            <v>157</v>
          </cell>
        </row>
        <row r="36">
          <cell r="A36">
            <v>9</v>
          </cell>
          <cell r="B36" t="str">
            <v>D 01.02.03</v>
          </cell>
          <cell r="C36" t="str">
            <v>21</v>
          </cell>
          <cell r="D36" t="str">
            <v>Usunięcie kamieni i bloków skalnych</v>
          </cell>
          <cell r="E36" t="str">
            <v>m3</v>
          </cell>
          <cell r="F36">
            <v>10</v>
          </cell>
        </row>
        <row r="39">
          <cell r="A39" t="str">
            <v>x</v>
          </cell>
          <cell r="B39" t="str">
            <v>D 01.02.04</v>
          </cell>
          <cell r="D39" t="str">
            <v>ROZBIÓRKA ELEMENTÓW DRÓG, OGRODZEŃ I PRZEPUSTÓW</v>
          </cell>
          <cell r="E39" t="str">
            <v>x</v>
          </cell>
          <cell r="F39" t="str">
            <v>x</v>
          </cell>
        </row>
        <row r="40">
          <cell r="A40">
            <v>10</v>
          </cell>
          <cell r="B40" t="str">
            <v>D 01.02.04</v>
          </cell>
          <cell r="C40" t="str">
            <v>11</v>
          </cell>
          <cell r="D40" t="str">
            <v>Rozebranie podbudowy z kruszywa o średniej grubości 20 cm</v>
          </cell>
          <cell r="E40" t="str">
            <v>m2</v>
          </cell>
          <cell r="F40">
            <v>425</v>
          </cell>
        </row>
        <row r="43">
          <cell r="A43">
            <v>11</v>
          </cell>
          <cell r="B43" t="str">
            <v>D 01.02.04</v>
          </cell>
          <cell r="C43" t="str">
            <v>21</v>
          </cell>
          <cell r="D43" t="str">
            <v>Rozebranie nawierzchni z mieszanek mineralno - bitumicznych o średniej grubości do 20 cm na dojazdach</v>
          </cell>
          <cell r="E43" t="str">
            <v>m2</v>
          </cell>
          <cell r="F43">
            <v>425</v>
          </cell>
        </row>
        <row r="46">
          <cell r="A46">
            <v>12</v>
          </cell>
          <cell r="B46" t="str">
            <v>D 01.02.04</v>
          </cell>
          <cell r="C46" t="str">
            <v>25</v>
          </cell>
          <cell r="D46" t="str">
            <v>Rozebranie istniejącego zjazdu wraz z przepustem i ściankami czołowymi</v>
          </cell>
          <cell r="E46" t="str">
            <v>szt.</v>
          </cell>
          <cell r="F46">
            <v>1</v>
          </cell>
        </row>
        <row r="49">
          <cell r="A49">
            <v>13</v>
          </cell>
          <cell r="B49" t="str">
            <v>D 01.02.04</v>
          </cell>
          <cell r="C49" t="str">
            <v>29</v>
          </cell>
          <cell r="D49" t="str">
            <v>Rozebranie chodników z kostki brukowej betonowej</v>
          </cell>
          <cell r="E49" t="str">
            <v>m2</v>
          </cell>
          <cell r="F49">
            <v>29</v>
          </cell>
        </row>
        <row r="52">
          <cell r="A52">
            <v>14</v>
          </cell>
          <cell r="B52" t="str">
            <v>D 01.02.04</v>
          </cell>
          <cell r="C52" t="str">
            <v>41</v>
          </cell>
          <cell r="D52" t="str">
            <v>Rozebranie krawężników betonowych</v>
          </cell>
          <cell r="E52" t="str">
            <v>m</v>
          </cell>
          <cell r="F52">
            <v>14.5</v>
          </cell>
        </row>
        <row r="55">
          <cell r="A55">
            <v>15</v>
          </cell>
          <cell r="B55" t="str">
            <v>D 01.02.04</v>
          </cell>
          <cell r="C55" t="str">
            <v>44</v>
          </cell>
          <cell r="D55" t="str">
            <v>Rozebranie obrzeży betonowych</v>
          </cell>
          <cell r="E55" t="str">
            <v>m</v>
          </cell>
          <cell r="F55">
            <v>14.5</v>
          </cell>
        </row>
        <row r="58">
          <cell r="A58">
            <v>16</v>
          </cell>
          <cell r="B58" t="str">
            <v>D 01.02.04</v>
          </cell>
          <cell r="C58" t="str">
            <v>31</v>
          </cell>
          <cell r="D58" t="str">
            <v>Rozebranie ścieków z elementów betonowych</v>
          </cell>
          <cell r="E58" t="str">
            <v>m</v>
          </cell>
          <cell r="F58">
            <v>6</v>
          </cell>
        </row>
        <row r="61">
          <cell r="A61">
            <v>17</v>
          </cell>
          <cell r="B61" t="str">
            <v>D 01.02.04</v>
          </cell>
          <cell r="C61" t="str">
            <v>62</v>
          </cell>
          <cell r="D61" t="str">
            <v>Rozebranie barier ochronnych stalowych</v>
          </cell>
          <cell r="E61" t="str">
            <v>m</v>
          </cell>
          <cell r="F61">
            <v>16</v>
          </cell>
        </row>
        <row r="64">
          <cell r="A64">
            <v>18</v>
          </cell>
          <cell r="B64" t="str">
            <v>D 01.02.04</v>
          </cell>
          <cell r="C64" t="str">
            <v>77</v>
          </cell>
          <cell r="D64" t="str">
            <v>Rozebranie kanalizacji deszczowej z rur PVC o średnicy 400 mm wraz z wylotami</v>
          </cell>
          <cell r="E64" t="str">
            <v>m</v>
          </cell>
          <cell r="F64">
            <v>25.5</v>
          </cell>
        </row>
        <row r="67">
          <cell r="A67">
            <v>19</v>
          </cell>
          <cell r="B67" t="str">
            <v>D 01.02.04</v>
          </cell>
          <cell r="C67" t="str">
            <v>81</v>
          </cell>
          <cell r="D67" t="str">
            <v>Rozebranie znaków drogowych, pionowych wraz ze zdjęciem tarcz (tablic) znaków drogowych</v>
          </cell>
          <cell r="E67" t="str">
            <v>szt.</v>
          </cell>
          <cell r="F67">
            <v>2</v>
          </cell>
        </row>
        <row r="70">
          <cell r="A70">
            <v>20</v>
          </cell>
          <cell r="B70" t="str">
            <v>D 01.02.04</v>
          </cell>
          <cell r="C70" t="str">
            <v>95</v>
          </cell>
          <cell r="D70" t="str">
            <v>Rozebranie nawierzchni drewnianych mostu istniejącego - kompletny pomost drewniany</v>
          </cell>
          <cell r="E70" t="str">
            <v>m3</v>
          </cell>
          <cell r="F70">
            <v>31.8</v>
          </cell>
        </row>
        <row r="73">
          <cell r="A73">
            <v>21</v>
          </cell>
          <cell r="B73" t="str">
            <v>D 01.02.04</v>
          </cell>
          <cell r="C73" t="str">
            <v>96</v>
          </cell>
          <cell r="D73" t="str">
            <v xml:space="preserve">Wykonanie rozbiorki rusztu stalowego z dźwigarów stalowych o konstrukcji - nad wodą. </v>
          </cell>
          <cell r="E73" t="str">
            <v>kpl</v>
          </cell>
          <cell r="F73">
            <v>1</v>
          </cell>
        </row>
        <row r="76">
          <cell r="A76" t="str">
            <v>x</v>
          </cell>
          <cell r="B76" t="str">
            <v>D 02.00.00</v>
          </cell>
          <cell r="D76" t="str">
            <v>ROBOTY ZIEMNE</v>
          </cell>
          <cell r="E76" t="str">
            <v>x</v>
          </cell>
          <cell r="F76" t="str">
            <v>x</v>
          </cell>
        </row>
        <row r="77">
          <cell r="A77" t="str">
            <v>x</v>
          </cell>
          <cell r="B77" t="str">
            <v>D 02.01.01</v>
          </cell>
          <cell r="D77" t="str">
            <v>WYKONANIE WYKOPÓW W GRUNTACH KATEGORII I-V</v>
          </cell>
          <cell r="E77" t="str">
            <v>x</v>
          </cell>
          <cell r="F77" t="str">
            <v>x</v>
          </cell>
        </row>
        <row r="78">
          <cell r="A78">
            <v>22</v>
          </cell>
          <cell r="B78" t="str">
            <v>D 02.01.01</v>
          </cell>
          <cell r="C78" t="str">
            <v>11</v>
          </cell>
          <cell r="D78" t="str">
            <v>Roboty ziemne poprzeczne (bez transportu) wykonywane mechanicznie</v>
          </cell>
          <cell r="E78" t="str">
            <v>m3</v>
          </cell>
          <cell r="F78">
            <v>175</v>
          </cell>
        </row>
        <row r="81">
          <cell r="A81">
            <v>23</v>
          </cell>
          <cell r="B81" t="str">
            <v>D 02.01.01</v>
          </cell>
          <cell r="C81" t="str">
            <v>12</v>
          </cell>
          <cell r="D81" t="str">
            <v>Wykonanie wykopów z transportem urobku na odkład/nasyp</v>
          </cell>
          <cell r="E81" t="str">
            <v>m3</v>
          </cell>
          <cell r="F81">
            <v>622</v>
          </cell>
        </row>
        <row r="88">
          <cell r="A88" t="str">
            <v>x</v>
          </cell>
          <cell r="B88" t="str">
            <v>D 02.03.01</v>
          </cell>
          <cell r="D88" t="str">
            <v>WYKONANIE NASYPÓW</v>
          </cell>
          <cell r="E88" t="str">
            <v>x</v>
          </cell>
          <cell r="F88" t="str">
            <v>x</v>
          </cell>
        </row>
        <row r="89">
          <cell r="A89">
            <v>24</v>
          </cell>
          <cell r="B89" t="str">
            <v>D 02.03.01</v>
          </cell>
          <cell r="C89" t="str">
            <v>11</v>
          </cell>
          <cell r="D89" t="str">
            <v xml:space="preserve">Wykonanie nasypów mechanicznie z gruntów kategorii I-VI </v>
          </cell>
          <cell r="E89" t="str">
            <v>m3</v>
          </cell>
          <cell r="F89">
            <v>769</v>
          </cell>
        </row>
        <row r="92">
          <cell r="A92" t="str">
            <v>x</v>
          </cell>
          <cell r="B92" t="str">
            <v>D 03.02.01</v>
          </cell>
          <cell r="C92"/>
          <cell r="D92" t="str">
            <v>KANALIZACJA DESZCZOWA</v>
          </cell>
          <cell r="E92" t="str">
            <v>x</v>
          </cell>
          <cell r="F92" t="str">
            <v>x</v>
          </cell>
        </row>
        <row r="93">
          <cell r="A93">
            <v>25</v>
          </cell>
          <cell r="B93" t="str">
            <v>D 03.02.01</v>
          </cell>
          <cell r="C93" t="str">
            <v>11</v>
          </cell>
          <cell r="D93" t="str">
            <v>Wykonanie kanalizacji deszczowej z rur typu HDPE o SN8, o średnicy DN400 wraz z robotami ziemnymi</v>
          </cell>
          <cell r="E93" t="str">
            <v>m</v>
          </cell>
          <cell r="F93">
            <v>100</v>
          </cell>
        </row>
        <row r="96">
          <cell r="A96">
            <v>26</v>
          </cell>
          <cell r="B96" t="str">
            <v>D 03.02.01</v>
          </cell>
          <cell r="C96" t="str">
            <v>21</v>
          </cell>
          <cell r="D96" t="str">
            <v>Wykonanie przykanalików z rur typu HDPE lub PP o średnicy 200 mm</v>
          </cell>
          <cell r="E96" t="str">
            <v>m</v>
          </cell>
          <cell r="F96">
            <v>15</v>
          </cell>
        </row>
        <row r="99">
          <cell r="A99">
            <v>27</v>
          </cell>
          <cell r="B99" t="str">
            <v>D 03.02.01</v>
          </cell>
          <cell r="C99" t="str">
            <v>31</v>
          </cell>
          <cell r="D99" t="str">
            <v>Wykonanie kompletnych studzienek rewizyjnych z PEHD lub PP o średnicy wewnętrznej 1000 mm wraz z pokrywą żeliwną</v>
          </cell>
          <cell r="E99" t="str">
            <v>szt</v>
          </cell>
          <cell r="F99">
            <v>8</v>
          </cell>
        </row>
        <row r="102">
          <cell r="A102">
            <v>28</v>
          </cell>
          <cell r="B102" t="str">
            <v>D 03.02.01</v>
          </cell>
          <cell r="C102" t="str">
            <v>62</v>
          </cell>
          <cell r="D102" t="str">
            <v>Wykonanie obudowy wylotów kolektora kanalizacji deszczowej KPED 02.16 DN300 wraz ze stalową kratą oraz włączeniem do ścieku skarpowego</v>
          </cell>
          <cell r="E102" t="str">
            <v>szt</v>
          </cell>
          <cell r="F102">
            <v>4</v>
          </cell>
        </row>
        <row r="105">
          <cell r="A105" t="str">
            <v>x</v>
          </cell>
          <cell r="B105" t="str">
            <v>D 04.00.00</v>
          </cell>
          <cell r="D105" t="str">
            <v>PODBUDOWY</v>
          </cell>
          <cell r="E105" t="str">
            <v>x</v>
          </cell>
          <cell r="F105" t="str">
            <v>x</v>
          </cell>
        </row>
        <row r="106">
          <cell r="A106" t="str">
            <v>x</v>
          </cell>
          <cell r="B106" t="str">
            <v>D 04.01.01</v>
          </cell>
          <cell r="D106" t="str">
            <v>KORYTO WRAZ Z PROFILOWANIEM I ZAGĘSZCZENIEM PODŁOŻA</v>
          </cell>
          <cell r="E106" t="str">
            <v>x</v>
          </cell>
          <cell r="F106" t="str">
            <v>x</v>
          </cell>
        </row>
        <row r="107">
          <cell r="A107">
            <v>29</v>
          </cell>
          <cell r="B107" t="str">
            <v>D 04.01.01</v>
          </cell>
          <cell r="C107" t="str">
            <v>10</v>
          </cell>
          <cell r="D107" t="str">
            <v>Wykonanie koryta mechanicznie wraz z profilowaniem i zagęszczeniem podłoża w gruntach kat. I-IV, średnia głębokość koryta 50 cm</v>
          </cell>
          <cell r="E107" t="str">
            <v>m2</v>
          </cell>
          <cell r="F107">
            <v>450.7</v>
          </cell>
        </row>
        <row r="110">
          <cell r="A110" t="str">
            <v>x</v>
          </cell>
          <cell r="B110" t="str">
            <v>D 04.02.01</v>
          </cell>
          <cell r="D110" t="str">
            <v xml:space="preserve">WARSTWY ODSĄCZAJACE I ODCINAJĄCE </v>
          </cell>
          <cell r="E110" t="str">
            <v>x</v>
          </cell>
          <cell r="F110" t="str">
            <v>x</v>
          </cell>
        </row>
        <row r="111">
          <cell r="A111">
            <v>30</v>
          </cell>
          <cell r="B111" t="str">
            <v>D 04.02.01</v>
          </cell>
          <cell r="C111" t="str">
            <v>12</v>
          </cell>
          <cell r="D111" t="str">
            <v>Wykonanie warstwy odsączajacej z piasku gr. warstwy 15 cm - pod chodniki dla pieszych</v>
          </cell>
          <cell r="E111" t="str">
            <v>m2</v>
          </cell>
          <cell r="F111">
            <v>306.60000000000002</v>
          </cell>
        </row>
        <row r="114">
          <cell r="A114">
            <v>31</v>
          </cell>
          <cell r="B114" t="str">
            <v>D 04.02.01</v>
          </cell>
          <cell r="C114" t="str">
            <v>11</v>
          </cell>
          <cell r="D114" t="str">
            <v>Wykonanie warstwy odsączajacej z pospółki gr. warstwy 20 cm</v>
          </cell>
          <cell r="E114" t="str">
            <v>m2</v>
          </cell>
          <cell r="F114">
            <v>450.7</v>
          </cell>
        </row>
        <row r="117">
          <cell r="A117">
            <v>32</v>
          </cell>
          <cell r="B117" t="str">
            <v>D 04.02.01</v>
          </cell>
          <cell r="C117" t="str">
            <v>41</v>
          </cell>
          <cell r="D117" t="str">
            <v>Wykonanie podsypki cementowo-piaskowej, gr. w-wy 5cm</v>
          </cell>
          <cell r="E117" t="str">
            <v>m2</v>
          </cell>
          <cell r="F117">
            <v>306.60000000000002</v>
          </cell>
        </row>
        <row r="120">
          <cell r="A120" t="str">
            <v>x</v>
          </cell>
          <cell r="B120" t="str">
            <v>D 04.03.01</v>
          </cell>
          <cell r="D120" t="str">
            <v>OCZYSZCZENIE I SKROPIENIE WARSTW KONSTRUKCYJNYCH</v>
          </cell>
          <cell r="E120" t="str">
            <v>x</v>
          </cell>
          <cell r="F120" t="str">
            <v>x</v>
          </cell>
        </row>
        <row r="121">
          <cell r="A121">
            <v>33</v>
          </cell>
          <cell r="B121" t="str">
            <v>D 04.03.01</v>
          </cell>
          <cell r="C121" t="str">
            <v>12</v>
          </cell>
          <cell r="D121" t="str">
            <v>Oczyszczenie warstw konstrukcyjnych mechanicznie</v>
          </cell>
          <cell r="E121" t="str">
            <v>m2</v>
          </cell>
          <cell r="F121">
            <v>1495.4</v>
          </cell>
        </row>
        <row r="124">
          <cell r="A124">
            <v>34</v>
          </cell>
          <cell r="B124" t="str">
            <v>D 04.03.01</v>
          </cell>
          <cell r="C124" t="str">
            <v>22</v>
          </cell>
          <cell r="D124" t="str">
            <v>Skropienie warstw konstrukcyjnych emulsją asfaltową</v>
          </cell>
          <cell r="E124" t="str">
            <v>m2</v>
          </cell>
          <cell r="F124">
            <v>1495.4</v>
          </cell>
        </row>
        <row r="127">
          <cell r="A127" t="str">
            <v>x</v>
          </cell>
          <cell r="B127" t="str">
            <v>D 04.04.02</v>
          </cell>
          <cell r="D127" t="str">
            <v>PODBUDOWA Z KRUSZYWA ŁAMANEGO STABILIZOWANEGO MECHANICZNIE</v>
          </cell>
          <cell r="E127" t="str">
            <v>x</v>
          </cell>
          <cell r="F127" t="str">
            <v>x</v>
          </cell>
        </row>
        <row r="128">
          <cell r="A128">
            <v>35</v>
          </cell>
          <cell r="B128" t="str">
            <v>D 04.04.02</v>
          </cell>
          <cell r="C128" t="str">
            <v>23</v>
          </cell>
          <cell r="D128" t="str">
            <v>Wykonanie podbudowy z kruszywa łamanego 0/31,5 stabilizowanego mechanicznie, warstwa górna, grubość 15 cm. Podbudowa chodnika dla pieszych</v>
          </cell>
          <cell r="E128" t="str">
            <v>m2</v>
          </cell>
          <cell r="F128">
            <v>306.60000000000002</v>
          </cell>
        </row>
        <row r="131">
          <cell r="A131">
            <v>36</v>
          </cell>
          <cell r="B131" t="str">
            <v>D 04.04.02</v>
          </cell>
          <cell r="C131" t="str">
            <v>25</v>
          </cell>
          <cell r="D131" t="str">
            <v>Wykonanie podbudowy z kruszywa łamanego 0/31,5, warstwa górna, grubość 25 cm</v>
          </cell>
          <cell r="E131" t="str">
            <v>m2</v>
          </cell>
          <cell r="F131">
            <v>400.7</v>
          </cell>
        </row>
        <row r="136">
          <cell r="A136" t="str">
            <v>x</v>
          </cell>
          <cell r="B136" t="str">
            <v>D 04.07.01</v>
          </cell>
          <cell r="D136" t="str">
            <v>PODBUDOWA Z BETONU ASFALTOWEGO</v>
          </cell>
          <cell r="E136" t="str">
            <v>x</v>
          </cell>
          <cell r="F136" t="str">
            <v>x</v>
          </cell>
        </row>
        <row r="137">
          <cell r="A137">
            <v>37</v>
          </cell>
          <cell r="B137" t="str">
            <v>D 04.07.01</v>
          </cell>
          <cell r="C137" t="str">
            <v>14</v>
          </cell>
          <cell r="D137" t="str">
            <v>Wykonanie podbudowy z betonu asfaltowego o uziarnieniu AC22P, gr. warstwy 8 cm</v>
          </cell>
          <cell r="E137" t="str">
            <v>m2</v>
          </cell>
          <cell r="F137">
            <v>494.7</v>
          </cell>
        </row>
        <row r="142">
          <cell r="A142" t="str">
            <v>x</v>
          </cell>
          <cell r="B142" t="str">
            <v>D 05.00.00</v>
          </cell>
          <cell r="D142" t="str">
            <v>NAWIERZCHNIE</v>
          </cell>
          <cell r="E142" t="str">
            <v>x</v>
          </cell>
          <cell r="F142" t="str">
            <v>x</v>
          </cell>
        </row>
        <row r="143">
          <cell r="A143" t="str">
            <v>x</v>
          </cell>
          <cell r="B143" t="str">
            <v>D 05.03.05</v>
          </cell>
          <cell r="D143" t="str">
            <v>NAWIERZCHNIA Z BETONU ASFALTOWEGO</v>
          </cell>
          <cell r="E143" t="str">
            <v>x</v>
          </cell>
          <cell r="F143" t="str">
            <v>x</v>
          </cell>
        </row>
        <row r="144">
          <cell r="A144">
            <v>38</v>
          </cell>
          <cell r="B144" t="str">
            <v>D 05.03.13</v>
          </cell>
          <cell r="C144" t="str">
            <v>16</v>
          </cell>
          <cell r="D144" t="str">
            <v>Wykonanie nawierzchni z betonu asfaltowego, warstwa wiążąca, AC16W, grubość warstwy 6 cm</v>
          </cell>
          <cell r="E144" t="str">
            <v>m2</v>
          </cell>
          <cell r="F144">
            <v>494.7</v>
          </cell>
        </row>
        <row r="149">
          <cell r="A149">
            <v>39</v>
          </cell>
          <cell r="B149" t="str">
            <v>D 05.03.13</v>
          </cell>
          <cell r="C149" t="str">
            <v>16</v>
          </cell>
          <cell r="D149" t="str">
            <v>Wykonanie nawierzchni z betonu asfaltowego, warstwa wiążąca, AC16W, grubość warstwy 4 cm - na moście</v>
          </cell>
          <cell r="E149" t="str">
            <v>m2</v>
          </cell>
          <cell r="F149">
            <v>105.3</v>
          </cell>
        </row>
        <row r="152">
          <cell r="A152">
            <v>40</v>
          </cell>
          <cell r="B152" t="str">
            <v>D 05.03.13</v>
          </cell>
          <cell r="C152" t="str">
            <v>27</v>
          </cell>
          <cell r="D152" t="str">
            <v>Wykonanie nawierzchni z betonu asfaltowego warstwa ścieralna AC11S, grubość warstwy 5 cm</v>
          </cell>
          <cell r="E152" t="str">
            <v>m2</v>
          </cell>
          <cell r="F152">
            <v>494.7</v>
          </cell>
        </row>
        <row r="157">
          <cell r="A157">
            <v>41</v>
          </cell>
          <cell r="B157" t="str">
            <v>D 05.03.13</v>
          </cell>
          <cell r="C157" t="str">
            <v>27</v>
          </cell>
          <cell r="D157" t="str">
            <v>Wykonanie nawierzchni z betonu asfaltowego warstwa ścieralna AC11S, grubość warstwy 4 cm - na moście</v>
          </cell>
          <cell r="E157" t="str">
            <v>m2</v>
          </cell>
          <cell r="F157">
            <v>105.3</v>
          </cell>
        </row>
        <row r="160">
          <cell r="A160" t="str">
            <v>x</v>
          </cell>
          <cell r="B160" t="str">
            <v>D 05.03.11</v>
          </cell>
          <cell r="D160" t="str">
            <v>RECYKLING (REMIXING)</v>
          </cell>
          <cell r="E160" t="str">
            <v>x</v>
          </cell>
          <cell r="F160" t="str">
            <v>x</v>
          </cell>
        </row>
        <row r="161">
          <cell r="A161">
            <v>42</v>
          </cell>
          <cell r="B161" t="str">
            <v>D 05.03.11</v>
          </cell>
          <cell r="C161" t="str">
            <v>35</v>
          </cell>
          <cell r="D161" t="str">
            <v>Wykonanie frezowania nawierzchni asfaltowych na zimno, średnia gr. warstwy 10 cm</v>
          </cell>
          <cell r="E161" t="str">
            <v>m2</v>
          </cell>
          <cell r="F161">
            <v>424.79999999999995</v>
          </cell>
        </row>
        <row r="164">
          <cell r="A164" t="str">
            <v>x</v>
          </cell>
          <cell r="B164" t="str">
            <v>D 06.00.00</v>
          </cell>
          <cell r="D164" t="str">
            <v>ROBOTY WYKOŃCZENIOWE</v>
          </cell>
          <cell r="E164" t="str">
            <v>x</v>
          </cell>
          <cell r="F164" t="str">
            <v>x</v>
          </cell>
        </row>
        <row r="165">
          <cell r="A165" t="str">
            <v>x</v>
          </cell>
          <cell r="B165" t="str">
            <v>D 06.01.01</v>
          </cell>
          <cell r="D165" t="str">
            <v>UMOCNIEINE SKARP, ROWÓW I ŚCIEKÓW</v>
          </cell>
          <cell r="E165" t="str">
            <v>x</v>
          </cell>
          <cell r="F165" t="str">
            <v>x</v>
          </cell>
        </row>
        <row r="166">
          <cell r="A166">
            <v>43</v>
          </cell>
          <cell r="B166" t="str">
            <v>D 06.01.01</v>
          </cell>
          <cell r="C166">
            <v>22</v>
          </cell>
          <cell r="D166" t="str">
            <v>Humusowanie z obsianiem skarp przy grubości humusu 10cm</v>
          </cell>
          <cell r="E166" t="str">
            <v>m2</v>
          </cell>
          <cell r="F166">
            <v>798</v>
          </cell>
        </row>
        <row r="171">
          <cell r="A171">
            <v>44</v>
          </cell>
          <cell r="B171" t="str">
            <v>D 06.01.01</v>
          </cell>
          <cell r="C171" t="str">
            <v>42</v>
          </cell>
          <cell r="D171" t="str">
            <v>Umocnienie skarp rowów płytami ażurowymi typu YOMB 75x100x12,5cm na podsypce cementowo - piaskowej 1:4 grubości min. 10cm wraz z okołkowaniem min. 2 paliki/płyta</v>
          </cell>
          <cell r="E171" t="str">
            <v>m2</v>
          </cell>
          <cell r="F171">
            <v>182</v>
          </cell>
        </row>
        <row r="174">
          <cell r="A174">
            <v>45</v>
          </cell>
          <cell r="B174" t="str">
            <v>D 06.01.01.</v>
          </cell>
          <cell r="C174">
            <v>60</v>
          </cell>
          <cell r="D174" t="str">
            <v>Umocnienie dna rowów i ścieków elementami prefabrykowanymi korytkowymi wg KPED 01.03 - typu mulda</v>
          </cell>
          <cell r="E174" t="str">
            <v>m</v>
          </cell>
          <cell r="F174">
            <v>28</v>
          </cell>
        </row>
        <row r="177">
          <cell r="A177" t="str">
            <v>x</v>
          </cell>
          <cell r="B177" t="str">
            <v>D 06.02.01</v>
          </cell>
          <cell r="D177" t="str">
            <v>PRZEPUSTY POD ZJAZDAMI</v>
          </cell>
          <cell r="E177" t="str">
            <v>x</v>
          </cell>
          <cell r="F177" t="str">
            <v>x</v>
          </cell>
        </row>
        <row r="178">
          <cell r="A178">
            <v>46</v>
          </cell>
          <cell r="B178" t="str">
            <v>06.02.01</v>
          </cell>
          <cell r="C178" t="str">
            <v>14</v>
          </cell>
          <cell r="D178" t="str">
            <v>Ułożenie przepustów rurowych o średnicy 60 cm pod zjazdami, SN8</v>
          </cell>
          <cell r="E178" t="str">
            <v>m</v>
          </cell>
          <cell r="F178">
            <v>12</v>
          </cell>
        </row>
        <row r="181">
          <cell r="A181">
            <v>47</v>
          </cell>
          <cell r="B181" t="str">
            <v>06.02.01</v>
          </cell>
          <cell r="C181" t="str">
            <v>31</v>
          </cell>
          <cell r="D181" t="str">
            <v>Wykonanie ścianek czołowych przepustów pod zjazdami</v>
          </cell>
          <cell r="E181" t="str">
            <v>szt</v>
          </cell>
          <cell r="F181">
            <v>2</v>
          </cell>
        </row>
        <row r="184">
          <cell r="A184" t="str">
            <v>x</v>
          </cell>
          <cell r="B184" t="str">
            <v>D 06.04.01</v>
          </cell>
          <cell r="D184" t="str">
            <v>ROWY</v>
          </cell>
          <cell r="E184" t="str">
            <v>x</v>
          </cell>
          <cell r="F184" t="str">
            <v>x</v>
          </cell>
        </row>
        <row r="185">
          <cell r="A185">
            <v>48</v>
          </cell>
          <cell r="B185" t="str">
            <v>D 06.04.01</v>
          </cell>
          <cell r="C185" t="str">
            <v>21</v>
          </cell>
          <cell r="D185" t="str">
            <v>Oczyszczenie rowów z namułu z profilowaniem skarp rowu</v>
          </cell>
          <cell r="E185" t="str">
            <v>m</v>
          </cell>
          <cell r="F185">
            <v>50</v>
          </cell>
        </row>
        <row r="188">
          <cell r="A188" t="str">
            <v>x</v>
          </cell>
          <cell r="B188" t="str">
            <v>D 06.03.01</v>
          </cell>
          <cell r="D188" t="str">
            <v>ŚCINANIE I UZUPEŁNIANIE POBOCZY</v>
          </cell>
          <cell r="E188" t="str">
            <v>x</v>
          </cell>
          <cell r="F188" t="str">
            <v>x</v>
          </cell>
        </row>
        <row r="189">
          <cell r="A189">
            <v>49</v>
          </cell>
          <cell r="B189" t="str">
            <v>D 06.03.01</v>
          </cell>
          <cell r="C189" t="str">
            <v>32</v>
          </cell>
          <cell r="D189" t="str">
            <v>Uzupełnienie poboczy kruszywem kamiennym łamanym, stabilizowanym mechanicznie, gr. po zagęszczeniu 20 cm</v>
          </cell>
          <cell r="E189" t="str">
            <v>m2</v>
          </cell>
          <cell r="F189">
            <v>67.5</v>
          </cell>
        </row>
        <row r="194">
          <cell r="A194" t="str">
            <v>x</v>
          </cell>
          <cell r="B194" t="str">
            <v>D 07.00.00</v>
          </cell>
          <cell r="D194" t="str">
            <v>OZNAKOWANIE I URZĄDZENIA BEZPIECZEŃSTWA RUCHU</v>
          </cell>
          <cell r="E194" t="str">
            <v>x</v>
          </cell>
          <cell r="F194" t="str">
            <v>x</v>
          </cell>
        </row>
        <row r="195">
          <cell r="A195" t="str">
            <v>x</v>
          </cell>
          <cell r="B195" t="str">
            <v>D 07.02.01</v>
          </cell>
          <cell r="D195" t="str">
            <v>OZNAKOWANIE PIONOWE</v>
          </cell>
          <cell r="E195" t="str">
            <v>x</v>
          </cell>
          <cell r="F195" t="str">
            <v>x</v>
          </cell>
        </row>
        <row r="196">
          <cell r="A196">
            <v>50</v>
          </cell>
          <cell r="B196" t="str">
            <v>D 07.02.01</v>
          </cell>
          <cell r="C196" t="str">
            <v>41</v>
          </cell>
          <cell r="D196" t="str">
            <v>Ustawienie słupków z rur stalowych dla znaków drogowych</v>
          </cell>
          <cell r="E196" t="str">
            <v>szt</v>
          </cell>
          <cell r="F196">
            <v>2</v>
          </cell>
        </row>
        <row r="199">
          <cell r="A199">
            <v>51</v>
          </cell>
          <cell r="B199" t="str">
            <v>D 07.02.01</v>
          </cell>
          <cell r="C199" t="str">
            <v>44</v>
          </cell>
          <cell r="D199" t="str">
            <v>Przymocowanie tarcz znaków drogowych odblaskowych do gotowych słupków</v>
          </cell>
          <cell r="E199" t="str">
            <v>szt</v>
          </cell>
          <cell r="F199">
            <v>2</v>
          </cell>
        </row>
        <row r="202">
          <cell r="A202" t="str">
            <v>x</v>
          </cell>
          <cell r="B202" t="str">
            <v>D 07.06.02</v>
          </cell>
          <cell r="D202" t="str">
            <v>URZĄDZENIA ZABEZPIECZAJĄCE RUCH PIESZYCH</v>
          </cell>
          <cell r="E202" t="str">
            <v>x</v>
          </cell>
          <cell r="F202" t="str">
            <v>x</v>
          </cell>
        </row>
        <row r="203">
          <cell r="A203">
            <v>52</v>
          </cell>
          <cell r="B203" t="str">
            <v>D 07.05.01</v>
          </cell>
          <cell r="C203">
            <v>11</v>
          </cell>
          <cell r="D203" t="str">
            <v>Ustawienie balustrad typu U11a osadzonych na fundamencie betonowym</v>
          </cell>
          <cell r="E203" t="str">
            <v>m</v>
          </cell>
          <cell r="F203">
            <v>108.5</v>
          </cell>
        </row>
        <row r="206">
          <cell r="A206" t="str">
            <v>x</v>
          </cell>
          <cell r="B206" t="str">
            <v>D 08.00.00</v>
          </cell>
          <cell r="D206" t="str">
            <v>ELEMENTY ULIC</v>
          </cell>
          <cell r="E206" t="str">
            <v>x</v>
          </cell>
          <cell r="F206" t="str">
            <v>x</v>
          </cell>
        </row>
        <row r="207">
          <cell r="A207" t="str">
            <v>x</v>
          </cell>
          <cell r="B207" t="str">
            <v>D 08.02.02</v>
          </cell>
          <cell r="D207" t="str">
            <v>KRAWĘŻNIKI BETONOWE</v>
          </cell>
          <cell r="E207" t="str">
            <v>x</v>
          </cell>
          <cell r="F207" t="str">
            <v>x</v>
          </cell>
        </row>
        <row r="208">
          <cell r="A208">
            <v>53</v>
          </cell>
          <cell r="B208" t="str">
            <v>D 08.02.02</v>
          </cell>
          <cell r="C208">
            <v>11</v>
          </cell>
          <cell r="D208" t="str">
            <v>Ustawienie krawężników betonowych o wymiarach 15x30 cm na ławie betonowej</v>
          </cell>
          <cell r="E208" t="str">
            <v>m</v>
          </cell>
          <cell r="F208">
            <v>146</v>
          </cell>
        </row>
        <row r="211">
          <cell r="A211" t="str">
            <v>x</v>
          </cell>
          <cell r="B211" t="str">
            <v>D 08.02.02</v>
          </cell>
          <cell r="D211" t="str">
            <v>CHODNIKI Z BRUKOWEJ KOSTKI BETONOWEJ</v>
          </cell>
          <cell r="E211" t="str">
            <v>x</v>
          </cell>
          <cell r="F211" t="str">
            <v>x</v>
          </cell>
        </row>
        <row r="212">
          <cell r="A212">
            <v>54</v>
          </cell>
          <cell r="B212" t="str">
            <v>D 08.02.02</v>
          </cell>
          <cell r="C212">
            <v>11</v>
          </cell>
          <cell r="D212" t="str">
            <v>Wykonanie chodników z kostki brukowej betonowej grubości 8cm prostokątnej</v>
          </cell>
          <cell r="E212" t="str">
            <v>m2</v>
          </cell>
          <cell r="F212">
            <v>306.60000000000002</v>
          </cell>
        </row>
        <row r="215">
          <cell r="A215" t="str">
            <v>x</v>
          </cell>
          <cell r="B215" t="str">
            <v>D 08.03.01</v>
          </cell>
          <cell r="D215" t="str">
            <v>OBRZEŻA BETONOWE</v>
          </cell>
          <cell r="E215" t="str">
            <v>x</v>
          </cell>
          <cell r="F215" t="str">
            <v>x</v>
          </cell>
        </row>
        <row r="216">
          <cell r="A216">
            <v>55</v>
          </cell>
          <cell r="B216" t="str">
            <v>D 08.03.01</v>
          </cell>
          <cell r="C216">
            <v>12</v>
          </cell>
          <cell r="D216" t="str">
            <v>Ustawienie obrzeży betonowych w wymiarach 8x30cm na suchym betonie gr. 5cm</v>
          </cell>
          <cell r="E216" t="str">
            <v>m</v>
          </cell>
          <cell r="F216">
            <v>170.5</v>
          </cell>
        </row>
        <row r="220">
          <cell r="A220" t="str">
            <v>x</v>
          </cell>
          <cell r="B220" t="str">
            <v>M 21.00.00</v>
          </cell>
          <cell r="D220" t="str">
            <v>FUNDAMENTY</v>
          </cell>
          <cell r="E220" t="str">
            <v>x</v>
          </cell>
          <cell r="F220" t="str">
            <v>x</v>
          </cell>
        </row>
        <row r="221">
          <cell r="A221" t="str">
            <v>x</v>
          </cell>
          <cell r="B221" t="str">
            <v>M 21.03.02</v>
          </cell>
          <cell r="D221" t="str">
            <v>PALE DUŻYCH ŚREDNIC d&lt;1000 mm</v>
          </cell>
          <cell r="E221" t="str">
            <v>x</v>
          </cell>
          <cell r="F221" t="str">
            <v>x</v>
          </cell>
        </row>
        <row r="222">
          <cell r="A222">
            <v>56</v>
          </cell>
          <cell r="B222" t="str">
            <v>M 21.03.02</v>
          </cell>
          <cell r="C222" t="str">
            <v>11</v>
          </cell>
          <cell r="D222" t="str">
            <v>Wykonanie pali o średn. d=800 mm - na lądzie beton klasy C25/30. Pale pod przyczółki bez pozostawienia rury obsadowej</v>
          </cell>
          <cell r="E222" t="str">
            <v>m</v>
          </cell>
          <cell r="F222">
            <v>102</v>
          </cell>
        </row>
        <row r="225">
          <cell r="A225">
            <v>57</v>
          </cell>
          <cell r="B225" t="str">
            <v>M 21.03.02</v>
          </cell>
          <cell r="C225" t="str">
            <v>15</v>
          </cell>
          <cell r="D225" t="str">
            <v>Wykonanie warstwy wyrównawczej pod korpusy podpór z betonu C12/15 o gr. 20 cm: przyczółki</v>
          </cell>
          <cell r="E225" t="str">
            <v>m3</v>
          </cell>
          <cell r="F225">
            <v>11</v>
          </cell>
        </row>
        <row r="229">
          <cell r="A229">
            <v>58</v>
          </cell>
          <cell r="B229" t="str">
            <v>M 21.20.01</v>
          </cell>
          <cell r="C229" t="str">
            <v>97</v>
          </cell>
          <cell r="D229" t="str">
            <v>Wykonanie zbrojenia pali dużych średnic ze stali klasy AIII N (B500SP)</v>
          </cell>
          <cell r="E229" t="str">
            <v>kg</v>
          </cell>
          <cell r="F229">
            <v>8895.6</v>
          </cell>
        </row>
        <row r="233">
          <cell r="A233" t="str">
            <v>x</v>
          </cell>
          <cell r="B233" t="str">
            <v>M 22.00.00</v>
          </cell>
          <cell r="D233" t="str">
            <v>KORPUSY PODPÓR</v>
          </cell>
          <cell r="E233" t="str">
            <v>x</v>
          </cell>
          <cell r="F233" t="str">
            <v>x</v>
          </cell>
        </row>
        <row r="234">
          <cell r="A234" t="str">
            <v>x</v>
          </cell>
          <cell r="B234" t="str">
            <v>M 22.01.01</v>
          </cell>
          <cell r="D234" t="str">
            <v>PRZYCZÓŁKI ŻELBETOWE - ZWIEŃCZENIE PALI</v>
          </cell>
          <cell r="E234" t="str">
            <v>x</v>
          </cell>
          <cell r="F234" t="str">
            <v>x</v>
          </cell>
        </row>
        <row r="235">
          <cell r="A235">
            <v>59</v>
          </cell>
          <cell r="B235" t="str">
            <v>M 22.01.01</v>
          </cell>
          <cell r="C235" t="str">
            <v>11</v>
          </cell>
          <cell r="D235" t="str">
            <v>Wykonanie systemowego deskowania korpusu przyczółków</v>
          </cell>
          <cell r="E235" t="str">
            <v>kpl</v>
          </cell>
          <cell r="F235">
            <v>2</v>
          </cell>
        </row>
        <row r="238">
          <cell r="A238">
            <v>60</v>
          </cell>
          <cell r="B238" t="str">
            <v>M 22.01.01</v>
          </cell>
          <cell r="C238">
            <v>12</v>
          </cell>
          <cell r="D238" t="str">
            <v>Wykonanie korpusu przyczółków - zwieńczenie, z betonu C30/37</v>
          </cell>
          <cell r="E238" t="str">
            <v>m3</v>
          </cell>
          <cell r="F238">
            <v>99</v>
          </cell>
        </row>
        <row r="244">
          <cell r="A244">
            <v>61</v>
          </cell>
          <cell r="B244" t="str">
            <v>M 22.01.01</v>
          </cell>
          <cell r="C244" t="str">
            <v>51</v>
          </cell>
          <cell r="D244" t="str">
            <v xml:space="preserve">Wykonanie i wbudowanie konstrukcji stałego wyposażenia </v>
          </cell>
          <cell r="E244" t="str">
            <v>szt</v>
          </cell>
          <cell r="F244">
            <v>8</v>
          </cell>
        </row>
        <row r="247">
          <cell r="A247">
            <v>62</v>
          </cell>
          <cell r="B247" t="str">
            <v>M 22.01.01</v>
          </cell>
          <cell r="C247">
            <v>97</v>
          </cell>
          <cell r="D247" t="str">
            <v xml:space="preserve">Wykonanie zbrojenia korpusów przyczółków ze stali AIII N (B500SP) </v>
          </cell>
          <cell r="E247" t="str">
            <v>kg</v>
          </cell>
          <cell r="F247">
            <v>13631</v>
          </cell>
        </row>
        <row r="253">
          <cell r="A253" t="str">
            <v>x</v>
          </cell>
          <cell r="B253" t="str">
            <v>M 23.00.00</v>
          </cell>
          <cell r="D253" t="str">
            <v>USTROJE NOŚNE</v>
          </cell>
          <cell r="E253" t="str">
            <v>x</v>
          </cell>
          <cell r="F253" t="str">
            <v>x</v>
          </cell>
        </row>
        <row r="254">
          <cell r="A254" t="str">
            <v>x</v>
          </cell>
          <cell r="B254" t="str">
            <v>M 23.04.02</v>
          </cell>
          <cell r="D254" t="str">
            <v>USTRÓJ PREFABRYKOWANY Z BETONOWYCH BELEK SPRĘŻONYCH TYPU "ODWRÓCONE T"</v>
          </cell>
          <cell r="E254" t="str">
            <v>x</v>
          </cell>
          <cell r="F254" t="str">
            <v>x</v>
          </cell>
        </row>
        <row r="255">
          <cell r="A255">
            <v>63</v>
          </cell>
          <cell r="B255" t="str">
            <v>M 23.04.02</v>
          </cell>
          <cell r="C255" t="str">
            <v>31</v>
          </cell>
          <cell r="D255" t="str">
            <v>Montaż prefabrykowanych belek spreżonych, przęsła o rozpiętości do 15 m - nad wodą. Belki typu Kujan NG o długości L=15,00m</v>
          </cell>
          <cell r="E255" t="str">
            <v>szt</v>
          </cell>
          <cell r="F255">
            <v>13</v>
          </cell>
        </row>
        <row r="258">
          <cell r="A258">
            <v>64</v>
          </cell>
          <cell r="B258" t="str">
            <v>M 23.04.01</v>
          </cell>
          <cell r="C258" t="str">
            <v>42</v>
          </cell>
          <cell r="D258" t="str">
            <v>Wykonanie części ustroju nośnego "na mokro" z betonu klasy C30/37</v>
          </cell>
          <cell r="E258" t="str">
            <v>m3</v>
          </cell>
          <cell r="F258">
            <v>124.8</v>
          </cell>
        </row>
        <row r="261">
          <cell r="A261">
            <v>65</v>
          </cell>
          <cell r="B261" t="str">
            <v>M 23.04.01</v>
          </cell>
          <cell r="C261" t="str">
            <v>97</v>
          </cell>
          <cell r="D261" t="str">
            <v>Wykonanie zbrojenia dla części ustroju "na mokro" ze stali klasy AIII</v>
          </cell>
          <cell r="E261" t="str">
            <v>kg</v>
          </cell>
          <cell r="F261">
            <v>8553</v>
          </cell>
        </row>
        <row r="264">
          <cell r="A264" t="str">
            <v>x</v>
          </cell>
          <cell r="B264" t="str">
            <v>M 23.30.00</v>
          </cell>
          <cell r="D264" t="str">
            <v>KAPY CHODNIKOWE</v>
          </cell>
          <cell r="E264" t="str">
            <v>x</v>
          </cell>
          <cell r="F264" t="str">
            <v>x</v>
          </cell>
        </row>
        <row r="265">
          <cell r="A265" t="str">
            <v>x</v>
          </cell>
          <cell r="B265" t="str">
            <v>M 23.30.06</v>
          </cell>
          <cell r="D265" t="str">
            <v>KAPY CHODNIKOWA Z PREFABRYKOWANĄ DESKĄ GZYMSOWĄ</v>
          </cell>
          <cell r="E265" t="str">
            <v>x</v>
          </cell>
          <cell r="F265" t="str">
            <v>x</v>
          </cell>
        </row>
        <row r="266">
          <cell r="A266">
            <v>66</v>
          </cell>
          <cell r="B266" t="str">
            <v>M 23.30.06</v>
          </cell>
          <cell r="C266" t="str">
            <v>01</v>
          </cell>
          <cell r="D266" t="str">
            <v>Koszt prefabrykowanych desek gzymsowych z betonu poliuretanowego o wymiarach 4x60x100cm</v>
          </cell>
          <cell r="E266" t="str">
            <v>m3</v>
          </cell>
          <cell r="F266">
            <v>1.2000000000000002</v>
          </cell>
        </row>
        <row r="269">
          <cell r="A269">
            <v>67</v>
          </cell>
          <cell r="B269" t="str">
            <v>M 23.30.06</v>
          </cell>
          <cell r="C269" t="str">
            <v>51</v>
          </cell>
          <cell r="D269" t="str">
            <v>Montaż prefabrykowanych desek gzymsowych z betonu poliuretanowego o kubaturze do 0,1m3/szt</v>
          </cell>
          <cell r="E269" t="str">
            <v>m3</v>
          </cell>
          <cell r="F269">
            <v>1.2000000000000002</v>
          </cell>
        </row>
        <row r="272">
          <cell r="A272">
            <v>68</v>
          </cell>
          <cell r="B272" t="str">
            <v>M 23.30.06</v>
          </cell>
          <cell r="C272" t="str">
            <v>55</v>
          </cell>
          <cell r="D272" t="str">
            <v>Wykonanie plyty chodnikowej "na mokro" z betonu klasy C30/37</v>
          </cell>
          <cell r="E272" t="str">
            <v>m3</v>
          </cell>
          <cell r="F272">
            <v>31.3</v>
          </cell>
        </row>
        <row r="275">
          <cell r="A275">
            <v>69</v>
          </cell>
          <cell r="B275" t="str">
            <v>M 23.30.06</v>
          </cell>
          <cell r="C275" t="str">
            <v>65</v>
          </cell>
          <cell r="D275" t="str">
            <v>Osadzenie kotew zamocowań balustrad, barier, latarni, kotew kap chodnikowych, itp.</v>
          </cell>
          <cell r="E275" t="str">
            <v>szt</v>
          </cell>
          <cell r="F275">
            <v>92</v>
          </cell>
        </row>
        <row r="278">
          <cell r="A278">
            <v>70</v>
          </cell>
          <cell r="B278" t="str">
            <v>M 23.30.06</v>
          </cell>
          <cell r="C278" t="str">
            <v>68</v>
          </cell>
          <cell r="D278" t="str">
            <v>Wykonanie uszczelnienia pomiędzy krawężnikiem, deską gzysmową a betonem chodnika  materiałem trwale plastycznym odpornym na działanie promieni UV</v>
          </cell>
          <cell r="E278" t="str">
            <v>m</v>
          </cell>
          <cell r="F278">
            <v>94</v>
          </cell>
        </row>
        <row r="281">
          <cell r="A281">
            <v>71</v>
          </cell>
          <cell r="B281" t="str">
            <v>M 23.30.06</v>
          </cell>
          <cell r="C281" t="str">
            <v>97</v>
          </cell>
          <cell r="D281" t="str">
            <v xml:space="preserve">Wykonanie zbrojenia kap za stali klasy AIII N (B500SP) </v>
          </cell>
          <cell r="E281" t="str">
            <v>kg</v>
          </cell>
          <cell r="F281">
            <v>3896</v>
          </cell>
        </row>
        <row r="284">
          <cell r="A284" t="str">
            <v>x</v>
          </cell>
          <cell r="B284" t="str">
            <v>M 25.00.00</v>
          </cell>
          <cell r="D284" t="str">
            <v>URZĄDZENIA DYLATACYJNE</v>
          </cell>
          <cell r="E284" t="str">
            <v>x</v>
          </cell>
          <cell r="F284" t="str">
            <v>x</v>
          </cell>
        </row>
        <row r="285">
          <cell r="A285" t="str">
            <v>x</v>
          </cell>
          <cell r="B285" t="str">
            <v>M 25.01.03</v>
          </cell>
          <cell r="D285" t="str">
            <v>ELASTYCZNE PRZEKRYCIE DYLATACYJNE</v>
          </cell>
          <cell r="E285" t="str">
            <v>x</v>
          </cell>
          <cell r="F285" t="str">
            <v>x</v>
          </cell>
        </row>
        <row r="286">
          <cell r="A286">
            <v>72</v>
          </cell>
          <cell r="B286" t="str">
            <v>M 25.01.03</v>
          </cell>
          <cell r="C286">
            <v>52</v>
          </cell>
          <cell r="D286" t="str">
            <v>Wykonanie elastycznego przekrycia dylatacyjnego - uciąglenie nawierzchni poprzez zazbrojenie siatką z tworzywa i wypełnienie szczeliny zalewką trwaleplastyczną</v>
          </cell>
          <cell r="E286" t="str">
            <v>m</v>
          </cell>
          <cell r="F286">
            <v>24.6</v>
          </cell>
        </row>
        <row r="289">
          <cell r="A289" t="str">
            <v>x</v>
          </cell>
          <cell r="B289" t="str">
            <v>M 26.00.00</v>
          </cell>
          <cell r="D289" t="str">
            <v>ODWODNIENIE</v>
          </cell>
          <cell r="E289" t="str">
            <v>x</v>
          </cell>
          <cell r="F289" t="str">
            <v>x</v>
          </cell>
        </row>
        <row r="290">
          <cell r="A290" t="str">
            <v>x</v>
          </cell>
          <cell r="B290" t="str">
            <v>M 26.01.01</v>
          </cell>
          <cell r="D290" t="str">
            <v>WPUSTY MOSTOWE</v>
          </cell>
          <cell r="E290" t="str">
            <v>x</v>
          </cell>
          <cell r="F290" t="str">
            <v>x</v>
          </cell>
        </row>
        <row r="291">
          <cell r="A291">
            <v>73</v>
          </cell>
          <cell r="B291" t="str">
            <v>M 26.01.01</v>
          </cell>
          <cell r="C291" t="str">
            <v>01</v>
          </cell>
          <cell r="D291" t="str">
            <v>Koszt wpustu żeliwnego WM150 mm - wpust krawężnikowy</v>
          </cell>
          <cell r="E291" t="str">
            <v>szt.</v>
          </cell>
          <cell r="F291">
            <v>4</v>
          </cell>
        </row>
        <row r="294">
          <cell r="A294">
            <v>74</v>
          </cell>
          <cell r="B294" t="str">
            <v>M 26.01.01</v>
          </cell>
          <cell r="C294">
            <v>51</v>
          </cell>
          <cell r="D294" t="str">
            <v>Montaż wpustów żeliwnych d=150 mm</v>
          </cell>
          <cell r="E294" t="str">
            <v>szt.</v>
          </cell>
          <cell r="F294">
            <v>4</v>
          </cell>
        </row>
        <row r="297">
          <cell r="A297" t="str">
            <v>x</v>
          </cell>
          <cell r="B297" t="str">
            <v>M 26.01.02</v>
          </cell>
          <cell r="D297" t="str">
            <v>SĄCZKI DLA ODWODNIENIA IZOLACJI</v>
          </cell>
          <cell r="E297" t="str">
            <v>x</v>
          </cell>
          <cell r="F297" t="str">
            <v>x</v>
          </cell>
        </row>
        <row r="298">
          <cell r="A298">
            <v>75</v>
          </cell>
          <cell r="B298" t="str">
            <v>M 26.01.02</v>
          </cell>
          <cell r="C298" t="str">
            <v>51</v>
          </cell>
          <cell r="D298" t="str">
            <v>Montaż saczków odwodnienia izolacji - saczki z HDPE, śr. 48mm wraz z podłączeniem do kolektora</v>
          </cell>
          <cell r="E298" t="str">
            <v>szt</v>
          </cell>
          <cell r="F298">
            <v>4</v>
          </cell>
        </row>
        <row r="301">
          <cell r="A301" t="str">
            <v>x</v>
          </cell>
          <cell r="B301" t="str">
            <v>M 26.01.03</v>
          </cell>
          <cell r="D301" t="str">
            <v>DRENY DLA ODWODNIENIA IZOLACJI</v>
          </cell>
          <cell r="E301" t="str">
            <v>x</v>
          </cell>
          <cell r="F301" t="str">
            <v>x</v>
          </cell>
        </row>
        <row r="302">
          <cell r="A302">
            <v>76</v>
          </cell>
          <cell r="B302" t="str">
            <v>M 26.01.03</v>
          </cell>
          <cell r="C302" t="str">
            <v>52</v>
          </cell>
          <cell r="D302" t="str">
            <v>Wykonanie drenów z kruszywa lakierowanego żywicami syntetycznymi z taśmą</v>
          </cell>
          <cell r="E302" t="str">
            <v>m</v>
          </cell>
          <cell r="F302">
            <v>70</v>
          </cell>
        </row>
        <row r="305">
          <cell r="A305" t="str">
            <v>x</v>
          </cell>
          <cell r="B305" t="str">
            <v>M 27.00.00</v>
          </cell>
          <cell r="D305" t="str">
            <v>HYDROIZOLACJA</v>
          </cell>
          <cell r="E305" t="str">
            <v>x</v>
          </cell>
          <cell r="F305" t="str">
            <v>x</v>
          </cell>
        </row>
        <row r="306">
          <cell r="A306" t="str">
            <v>x</v>
          </cell>
          <cell r="B306" t="str">
            <v>M 27.01.00</v>
          </cell>
          <cell r="D306" t="str">
            <v>IZOLACJE POWŁOKOWE</v>
          </cell>
          <cell r="E306" t="str">
            <v>x</v>
          </cell>
          <cell r="F306" t="str">
            <v>x</v>
          </cell>
        </row>
        <row r="307">
          <cell r="A307" t="str">
            <v>x</v>
          </cell>
          <cell r="B307" t="str">
            <v>M 27.01.01</v>
          </cell>
          <cell r="D307" t="str">
            <v>POWŁOKA IZOLACYJNA BITUMICZNA - "NA ZIMNO"</v>
          </cell>
          <cell r="E307" t="str">
            <v>x</v>
          </cell>
          <cell r="F307" t="str">
            <v>x</v>
          </cell>
        </row>
        <row r="308">
          <cell r="A308">
            <v>77</v>
          </cell>
          <cell r="B308" t="str">
            <v>M 27.01.01</v>
          </cell>
          <cell r="C308">
            <v>51</v>
          </cell>
          <cell r="D308" t="str">
            <v>Wykonanie powłokowej izolacji bitumicznej układanej "na zimno" - powierzchnie pionowe i poziome</v>
          </cell>
          <cell r="E308" t="str">
            <v>m2</v>
          </cell>
          <cell r="F308">
            <v>186.8</v>
          </cell>
        </row>
        <row r="311">
          <cell r="A311" t="str">
            <v>x</v>
          </cell>
          <cell r="B311" t="str">
            <v>M 27.02.01</v>
          </cell>
          <cell r="D311" t="str">
            <v>IZOLACJE ARKUSZOWE</v>
          </cell>
          <cell r="E311" t="str">
            <v>x</v>
          </cell>
          <cell r="F311" t="str">
            <v>x</v>
          </cell>
        </row>
        <row r="312">
          <cell r="A312">
            <v>78</v>
          </cell>
          <cell r="B312" t="str">
            <v>M 27.02.01</v>
          </cell>
          <cell r="C312" t="str">
            <v>01</v>
          </cell>
          <cell r="D312" t="str">
            <v>Koszt papy zgrzewalnej</v>
          </cell>
          <cell r="E312" t="str">
            <v>m2</v>
          </cell>
          <cell r="F312">
            <v>328.65</v>
          </cell>
        </row>
        <row r="317">
          <cell r="A317">
            <v>79</v>
          </cell>
          <cell r="B317" t="str">
            <v>M 27.02.01</v>
          </cell>
          <cell r="C317" t="str">
            <v>51</v>
          </cell>
          <cell r="D317" t="str">
            <v>Wykonanie izolacji z papy zgrzewalnej na betonowych płaszczyznach poziomych - 1 x papa</v>
          </cell>
          <cell r="E317" t="str">
            <v>m2</v>
          </cell>
          <cell r="F317">
            <v>328.65</v>
          </cell>
        </row>
        <row r="319">
          <cell r="A319" t="str">
            <v>x</v>
          </cell>
          <cell r="B319" t="str">
            <v>M 28.00.00</v>
          </cell>
          <cell r="D319" t="str">
            <v>WYPOSAŻENIE</v>
          </cell>
          <cell r="E319" t="str">
            <v>x</v>
          </cell>
          <cell r="F319" t="str">
            <v>x</v>
          </cell>
        </row>
        <row r="320">
          <cell r="A320" t="str">
            <v>x</v>
          </cell>
          <cell r="B320" t="str">
            <v>M 28.05.05</v>
          </cell>
          <cell r="D320" t="str">
            <v>BARIERO-PORĘCZE</v>
          </cell>
          <cell r="E320" t="str">
            <v>x</v>
          </cell>
          <cell r="F320" t="str">
            <v>x</v>
          </cell>
        </row>
        <row r="321">
          <cell r="A321">
            <v>80</v>
          </cell>
          <cell r="B321" t="str">
            <v>M 28.05.05</v>
          </cell>
          <cell r="C321" t="str">
            <v>01</v>
          </cell>
          <cell r="D321" t="str">
            <v>Koszt stalowych bariero-poręczy typu H2W3B</v>
          </cell>
          <cell r="E321" t="str">
            <v>m</v>
          </cell>
          <cell r="F321">
            <v>47</v>
          </cell>
        </row>
        <row r="324">
          <cell r="A324">
            <v>81</v>
          </cell>
          <cell r="B324" t="str">
            <v>M 28.05.05</v>
          </cell>
          <cell r="C324" t="str">
            <v>51</v>
          </cell>
          <cell r="D324" t="str">
            <v>Montaż stalowych bariero-poręczy typu H2W3B</v>
          </cell>
          <cell r="E324" t="str">
            <v>m</v>
          </cell>
          <cell r="F324">
            <v>47</v>
          </cell>
        </row>
        <row r="326">
          <cell r="A326" t="str">
            <v>x</v>
          </cell>
          <cell r="B326" t="str">
            <v>M 28.15.01</v>
          </cell>
          <cell r="D326" t="str">
            <v>KRAWĘŻNIKI KAMIENNE</v>
          </cell>
          <cell r="E326" t="str">
            <v>x</v>
          </cell>
          <cell r="F326" t="str">
            <v>x</v>
          </cell>
        </row>
        <row r="327">
          <cell r="A327">
            <v>82</v>
          </cell>
          <cell r="B327" t="str">
            <v>M 28.15.01</v>
          </cell>
          <cell r="C327" t="str">
            <v>02</v>
          </cell>
          <cell r="D327" t="str">
            <v xml:space="preserve">Zakup krawężników kamiennych 20x20cm z kotwami stalowymi osadzonymi na żywicy </v>
          </cell>
          <cell r="E327" t="str">
            <v>m</v>
          </cell>
          <cell r="F327">
            <v>32.4</v>
          </cell>
        </row>
        <row r="330">
          <cell r="A330">
            <v>83</v>
          </cell>
          <cell r="B330" t="str">
            <v>M 28.15.01</v>
          </cell>
          <cell r="C330" t="str">
            <v>51</v>
          </cell>
          <cell r="D330" t="str">
            <v>Ustawienie krawężników kamiennych na podlewce z mieszanek niskoskurczowych</v>
          </cell>
          <cell r="E330" t="str">
            <v>m</v>
          </cell>
          <cell r="F330">
            <v>32.4</v>
          </cell>
        </row>
        <row r="332">
          <cell r="A332">
            <v>84</v>
          </cell>
          <cell r="B332" t="str">
            <v>M 28.15.01</v>
          </cell>
          <cell r="C332" t="str">
            <v>12</v>
          </cell>
          <cell r="D332" t="str">
            <v>Zakup krawężników kamiennych 30x20cm</v>
          </cell>
          <cell r="E332" t="str">
            <v>m</v>
          </cell>
          <cell r="F332">
            <v>14.8</v>
          </cell>
        </row>
        <row r="335">
          <cell r="A335">
            <v>85</v>
          </cell>
          <cell r="B335" t="str">
            <v>M 28.15.01</v>
          </cell>
          <cell r="C335" t="str">
            <v>12</v>
          </cell>
          <cell r="D335" t="str">
            <v>Ustawienie krawężników kamiennych o wymiarach 20x30cm na ławie betonowej z oporem</v>
          </cell>
          <cell r="E335" t="str">
            <v>m</v>
          </cell>
          <cell r="F335">
            <v>14.8</v>
          </cell>
        </row>
        <row r="338">
          <cell r="A338" t="str">
            <v>x</v>
          </cell>
          <cell r="B338" t="str">
            <v>M 29.00.00</v>
          </cell>
          <cell r="D338" t="str">
            <v>ROBOTY PRZYOBIEKTOWE</v>
          </cell>
          <cell r="E338" t="str">
            <v>x</v>
          </cell>
          <cell r="F338" t="str">
            <v>x</v>
          </cell>
        </row>
        <row r="339">
          <cell r="A339" t="str">
            <v>x</v>
          </cell>
          <cell r="B339" t="str">
            <v>M.29.03.00</v>
          </cell>
          <cell r="D339" t="str">
            <v>ROBOTY ZIEMNE W REJONIE PRZYCZÓŁKÓW</v>
          </cell>
          <cell r="E339" t="str">
            <v>x</v>
          </cell>
          <cell r="F339" t="str">
            <v>x</v>
          </cell>
        </row>
        <row r="340">
          <cell r="A340" t="str">
            <v>x</v>
          </cell>
          <cell r="B340" t="str">
            <v>M.29.03.01</v>
          </cell>
          <cell r="D340" t="str">
            <v>ZASYPKA PRZYCZÓŁKA</v>
          </cell>
          <cell r="E340" t="str">
            <v>x</v>
          </cell>
          <cell r="F340" t="str">
            <v>x</v>
          </cell>
        </row>
        <row r="341">
          <cell r="A341">
            <v>86</v>
          </cell>
          <cell r="B341" t="str">
            <v>M.29.03.01</v>
          </cell>
          <cell r="C341">
            <v>11</v>
          </cell>
          <cell r="D341" t="str">
            <v>Wykonanie zasypki przyczółka - zasypanie przestrzeni za ścianami przyczółka gruntem piaszczystym</v>
          </cell>
          <cell r="E341" t="str">
            <v>m3</v>
          </cell>
          <cell r="F341">
            <v>324</v>
          </cell>
        </row>
        <row r="344">
          <cell r="A344" t="str">
            <v>x</v>
          </cell>
          <cell r="B344" t="str">
            <v>M.29.03.05</v>
          </cell>
          <cell r="D344" t="str">
            <v>STOŻKI PRZYCZÓŁKÓW</v>
          </cell>
          <cell r="E344" t="str">
            <v>x</v>
          </cell>
          <cell r="F344" t="str">
            <v>x</v>
          </cell>
        </row>
        <row r="345">
          <cell r="A345">
            <v>87</v>
          </cell>
          <cell r="B345" t="str">
            <v>M.29.03.05</v>
          </cell>
          <cell r="C345" t="str">
            <v>01</v>
          </cell>
          <cell r="D345" t="str">
            <v>Wykonanie nasypów stożka przyczółka gruntem piaszczystym, kategoria gruntu II</v>
          </cell>
          <cell r="E345" t="str">
            <v>m3</v>
          </cell>
          <cell r="F345">
            <v>39</v>
          </cell>
        </row>
        <row r="348">
          <cell r="A348" t="str">
            <v>x</v>
          </cell>
          <cell r="B348" t="str">
            <v>M-29.05.01</v>
          </cell>
          <cell r="D348" t="str">
            <v>PŁYTY PRZEJŚCIOWE</v>
          </cell>
          <cell r="E348" t="str">
            <v>x</v>
          </cell>
          <cell r="F348" t="str">
            <v>x</v>
          </cell>
        </row>
        <row r="349">
          <cell r="A349">
            <v>88</v>
          </cell>
          <cell r="B349" t="str">
            <v>M-29.05.01</v>
          </cell>
          <cell r="C349">
            <v>11</v>
          </cell>
          <cell r="D349" t="str">
            <v>Wykonanie płyt przejściowych z betonu klasy C25/30</v>
          </cell>
          <cell r="E349" t="str">
            <v>m3</v>
          </cell>
          <cell r="F349">
            <v>27</v>
          </cell>
        </row>
        <row r="352">
          <cell r="A352">
            <v>89</v>
          </cell>
          <cell r="B352" t="str">
            <v>M-29.05.01</v>
          </cell>
          <cell r="C352">
            <v>11</v>
          </cell>
          <cell r="D352" t="str">
            <v>Wykonanie wyrównania pod i na płytach przejściowych z betonu klasy C16/20 o gr. 2x10cm</v>
          </cell>
          <cell r="E352" t="str">
            <v>m3</v>
          </cell>
          <cell r="F352">
            <v>20.7</v>
          </cell>
        </row>
        <row r="355">
          <cell r="A355">
            <v>90</v>
          </cell>
          <cell r="B355" t="str">
            <v>M-29.05.01</v>
          </cell>
          <cell r="C355">
            <v>97</v>
          </cell>
          <cell r="D355" t="str">
            <v>Wykonanie zbrojenia płyt przejściowych stalą klasy AIII</v>
          </cell>
          <cell r="E355" t="str">
            <v>kg</v>
          </cell>
          <cell r="F355">
            <v>10643</v>
          </cell>
        </row>
        <row r="358">
          <cell r="A358" t="str">
            <v>x</v>
          </cell>
          <cell r="B358" t="str">
            <v>M 29.15.00</v>
          </cell>
          <cell r="D358" t="str">
            <v>UMOCNIENIE SKARP STOŻKÓW PRZYCZÓŁKÓW</v>
          </cell>
          <cell r="E358" t="str">
            <v>x</v>
          </cell>
          <cell r="F358" t="str">
            <v>x</v>
          </cell>
        </row>
        <row r="359">
          <cell r="A359" t="str">
            <v>x</v>
          </cell>
          <cell r="B359" t="str">
            <v>M.29.15.01</v>
          </cell>
          <cell r="D359" t="str">
            <v>UMOCNIENIE SKARP STOŻKÓW PRZYCZÓŁKÓW</v>
          </cell>
          <cell r="E359" t="str">
            <v>x</v>
          </cell>
          <cell r="F359" t="str">
            <v>x</v>
          </cell>
        </row>
        <row r="360">
          <cell r="A360">
            <v>91</v>
          </cell>
          <cell r="B360" t="str">
            <v>M.29.15.01</v>
          </cell>
          <cell r="C360">
            <v>11</v>
          </cell>
          <cell r="D360" t="str">
            <v>Wykonanie umocnienia stożków przyczółkowych prefabrykowanymi płytami betonowymi</v>
          </cell>
          <cell r="E360" t="str">
            <v>m2</v>
          </cell>
          <cell r="F360">
            <v>53</v>
          </cell>
        </row>
        <row r="363">
          <cell r="A363">
            <v>92</v>
          </cell>
          <cell r="B363" t="str">
            <v>M.29.15.01</v>
          </cell>
          <cell r="C363">
            <v>26</v>
          </cell>
          <cell r="D363" t="str">
            <v>Wykonanie ławy oporowej dla umocnienia stożków przyczółkowych z betonu klasy C20/25 w deskowaniu</v>
          </cell>
          <cell r="E363" t="str">
            <v>m3</v>
          </cell>
          <cell r="F363">
            <v>16.8</v>
          </cell>
        </row>
        <row r="366">
          <cell r="A366" t="str">
            <v>x</v>
          </cell>
          <cell r="B366" t="str">
            <v>M.29.20.00</v>
          </cell>
          <cell r="D366" t="str">
            <v>ŚCIEKI</v>
          </cell>
          <cell r="E366" t="str">
            <v>x</v>
          </cell>
          <cell r="F366" t="str">
            <v>x</v>
          </cell>
        </row>
        <row r="367">
          <cell r="A367" t="str">
            <v>x</v>
          </cell>
          <cell r="B367" t="str">
            <v>M.29.20.01</v>
          </cell>
          <cell r="D367" t="str">
            <v>ŚCIEKI SKARPOWE</v>
          </cell>
          <cell r="E367" t="str">
            <v>x</v>
          </cell>
          <cell r="F367" t="str">
            <v>x</v>
          </cell>
        </row>
        <row r="368">
          <cell r="A368">
            <v>93</v>
          </cell>
          <cell r="B368" t="str">
            <v>M.29.20.01</v>
          </cell>
          <cell r="C368">
            <v>11</v>
          </cell>
          <cell r="D368" t="str">
            <v>Wykonanie ścieków skarpowych z betonowych elementów prefabrykowanych - korytkowych</v>
          </cell>
          <cell r="E368" t="str">
            <v>m</v>
          </cell>
          <cell r="F368">
            <v>10.5</v>
          </cell>
        </row>
        <row r="371">
          <cell r="A371" t="str">
            <v>x</v>
          </cell>
          <cell r="B371" t="str">
            <v>M 29.30.00</v>
          </cell>
          <cell r="D371" t="str">
            <v>ROBOTY REGULACYJNE</v>
          </cell>
          <cell r="E371" t="str">
            <v>x</v>
          </cell>
          <cell r="F371" t="str">
            <v>x</v>
          </cell>
        </row>
        <row r="372">
          <cell r="A372" t="str">
            <v>x</v>
          </cell>
          <cell r="B372" t="str">
            <v>M 29.30.01</v>
          </cell>
          <cell r="D372" t="str">
            <v>UMOCNIENIE KONSTRUKCJAMI KAMIENNYMI SKARP I DNA RZEK, KANALÓW I ROWÓW</v>
          </cell>
          <cell r="E372" t="str">
            <v>x</v>
          </cell>
          <cell r="F372" t="str">
            <v>x</v>
          </cell>
        </row>
        <row r="373">
          <cell r="A373">
            <v>94</v>
          </cell>
          <cell r="B373" t="str">
            <v>M 29.30.01</v>
          </cell>
          <cell r="C373" t="str">
            <v>01</v>
          </cell>
          <cell r="D373" t="str">
            <v>Wykonanie narzutu kamiennego w dnie z kamienia o średnicy powyżej 50 cm, z zastosowaniem kamienia do klinowania o średnicy min. 30 cm. Kamień ułożony na ścieli faszynowej gr. 30 cm</v>
          </cell>
          <cell r="E373" t="str">
            <v>m3</v>
          </cell>
          <cell r="F373">
            <v>36.749999999999993</v>
          </cell>
        </row>
        <row r="376">
          <cell r="A376">
            <v>95</v>
          </cell>
          <cell r="B376" t="str">
            <v>M 29.30.01</v>
          </cell>
          <cell r="C376" t="str">
            <v>01</v>
          </cell>
          <cell r="D376" t="str">
            <v>Wykonanie narzutu kamiennego skarp rzeki powyżej opaski z kamienia o średnicy powyżej 30 cm, z zastosowaniem kamienia do klinowania o średnicy min. 20 cm. Kamień ułożony na geowłókninie separacyjnej</v>
          </cell>
          <cell r="E376" t="str">
            <v>m3</v>
          </cell>
          <cell r="F376">
            <v>42.000000000000007</v>
          </cell>
        </row>
        <row r="379">
          <cell r="A379">
            <v>96</v>
          </cell>
          <cell r="B379" t="str">
            <v>M 29.30.01</v>
          </cell>
          <cell r="C379" t="str">
            <v>11</v>
          </cell>
          <cell r="D379" t="str">
            <v>Wykonanie opaski kamiennej na brzegach rzeki z kamienia o średnicy powyżej 50 cm, wciątych w dno rzeki, z zastosowaniem kamienia do klinowania o średnicy min. 30 cm. Opaska na ścieli faszynowej gr. 30 cm</v>
          </cell>
          <cell r="E379" t="str">
            <v>m3</v>
          </cell>
          <cell r="F379">
            <v>105</v>
          </cell>
        </row>
        <row r="382">
          <cell r="A382">
            <v>97</v>
          </cell>
          <cell r="B382" t="str">
            <v>M 29.30.01</v>
          </cell>
          <cell r="C382" t="str">
            <v>12</v>
          </cell>
          <cell r="D382" t="str">
            <v>Wykonanie profilowania skarp rzeki na długości umocnień oraz przed i za umocnieniami na odcinkach włączenia</v>
          </cell>
          <cell r="E382" t="str">
            <v>m2</v>
          </cell>
          <cell r="F382">
            <v>300</v>
          </cell>
        </row>
        <row r="385">
          <cell r="A385" t="str">
            <v>x</v>
          </cell>
          <cell r="B385" t="str">
            <v>M 30.00.00</v>
          </cell>
          <cell r="D385" t="str">
            <v>ROBOTY NAWIERZCHNIOWE I ZABEZPIECZAJĄCE</v>
          </cell>
          <cell r="E385" t="str">
            <v>x</v>
          </cell>
          <cell r="F385" t="str">
            <v>x</v>
          </cell>
        </row>
        <row r="386">
          <cell r="A386" t="str">
            <v>x</v>
          </cell>
          <cell r="B386" t="str">
            <v>M 30.05.02</v>
          </cell>
          <cell r="D386" t="str">
            <v>NAWIERZCHNIA CHODNIKA Z ŻYWIC SYNTETYCZNYCH</v>
          </cell>
          <cell r="E386" t="str">
            <v>x</v>
          </cell>
          <cell r="F386" t="str">
            <v>x</v>
          </cell>
        </row>
        <row r="387">
          <cell r="A387">
            <v>98</v>
          </cell>
          <cell r="B387" t="str">
            <v>M 30.05.02</v>
          </cell>
          <cell r="C387">
            <v>53</v>
          </cell>
          <cell r="D387" t="str">
            <v>Wykonanie nawierzchni chodnika z żywicy poliuretanowo - epoksydowej gr. 6mm wraz z przygotowaniem i gruntowaniem powierzchni</v>
          </cell>
          <cell r="E387" t="str">
            <v>m2</v>
          </cell>
          <cell r="F387">
            <v>126.9</v>
          </cell>
        </row>
        <row r="394">
          <cell r="A394" t="str">
            <v>x</v>
          </cell>
          <cell r="B394" t="str">
            <v>M 30.20.01</v>
          </cell>
          <cell r="D394" t="str">
            <v>ZABEZPIECZENIE ANTYKOROZYJNE BETONU</v>
          </cell>
          <cell r="E394" t="str">
            <v>x</v>
          </cell>
          <cell r="F394" t="str">
            <v>x</v>
          </cell>
        </row>
        <row r="395">
          <cell r="A395" t="str">
            <v>x</v>
          </cell>
          <cell r="B395" t="str">
            <v>M 30.20.11</v>
          </cell>
          <cell r="D395" t="str">
            <v>ZABEZPIECZENIE ANTYKOROZYJNE POWIERZCHNI BETONOWYCH - POKRYCIE POWIERZCHNIOWE O GRUBOŚCI POWŁOKI 0,3&lt;d&lt;1 mm</v>
          </cell>
          <cell r="E395" t="str">
            <v>x</v>
          </cell>
          <cell r="F395" t="str">
            <v>x</v>
          </cell>
        </row>
        <row r="396">
          <cell r="A396">
            <v>99</v>
          </cell>
          <cell r="B396" t="str">
            <v>M 30.20.11</v>
          </cell>
          <cell r="C396" t="str">
            <v>11</v>
          </cell>
          <cell r="D396" t="str">
            <v>Wykonanie zabezpieczenia pow. betonowej powłoką o grub. 0,3&lt;d&lt;1mm - dyspersjami polimerowymi</v>
          </cell>
          <cell r="E396" t="str">
            <v>m2</v>
          </cell>
          <cell r="F396">
            <v>68.501999999999995</v>
          </cell>
        </row>
      </sheetData>
      <sheetData sheetId="3">
        <row r="6">
          <cell r="A6" t="str">
            <v>KOSZTORYS OFERTOWY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01283-58A5-4543-869E-C6BE6B382D3E}">
  <dimension ref="A1:K220"/>
  <sheetViews>
    <sheetView tabSelected="1" topLeftCell="A37" workbookViewId="0">
      <selection activeCell="D11" sqref="D11"/>
    </sheetView>
  </sheetViews>
  <sheetFormatPr defaultRowHeight="15" x14ac:dyDescent="0.2"/>
  <cols>
    <col min="1" max="1" width="5.28515625" style="35" customWidth="1"/>
    <col min="2" max="2" width="17.7109375" style="35" customWidth="1"/>
    <col min="3" max="3" width="9.5703125" style="36" customWidth="1"/>
    <col min="4" max="4" width="70.7109375" style="32" customWidth="1"/>
    <col min="5" max="5" width="8.7109375" style="1" customWidth="1"/>
    <col min="6" max="6" width="12.42578125" style="37" customWidth="1"/>
    <col min="7" max="7" width="15.7109375" style="38" customWidth="1"/>
    <col min="8" max="8" width="18" style="38" bestFit="1" customWidth="1"/>
    <col min="9" max="9" width="9.140625" style="1"/>
    <col min="10" max="10" width="10.42578125" style="1" customWidth="1"/>
    <col min="11" max="16384" width="9.140625" style="1"/>
  </cols>
  <sheetData>
    <row r="1" spans="1:8" ht="24.95" customHeight="1" x14ac:dyDescent="0.3">
      <c r="A1" s="43" t="str">
        <f>[1]OKŁADKA_O!A6</f>
        <v>KOSZTORYS OFERTOWY</v>
      </c>
      <c r="B1" s="44"/>
      <c r="C1" s="44"/>
      <c r="D1" s="44"/>
      <c r="E1" s="44"/>
      <c r="F1" s="44"/>
      <c r="G1" s="44"/>
      <c r="H1" s="44"/>
    </row>
    <row r="2" spans="1:8" ht="179.25" customHeight="1" x14ac:dyDescent="0.25">
      <c r="A2" s="45" t="str">
        <f>[1]OKŁADKA_P!A9</f>
        <v xml:space="preserve">ROZBUDOWA DROGI PUBLICZNEJ KATEGORII / POWIATOWA (NR 1181R RADOMYŚL WIELKI – DĄBIE – PRZERYTY BÓR) KLASY „Z” / ZBIORCZA, Z WYKONANIEM ROBÓT BUDOWLANYCH – PRAC POLEGAJĄCYCH NA PRZEBUDOWIE (OD KM 3+500,93 DO KM 3+587,21), WRAZ Z OBIEKTAMI / URZĄDZENIAMI DROGI ORAZ DROGOWYMI OBIEKTAMI INŻYNIERSKIMI
W RAMACH ZAMIERZENIA BUDOWLANEGO PN. „PRZEBUDOWA I ROZBUDOWA MOSTU NA RZECE ZGÓRSKIEJ W MIEJSCOWOŚCI DĄBIE W CIĄGU DROGI POWIATOWEJ NR 1181R RADOMYŚL WIELKI – DĄBIE – PRZERYTY BÓR W KM OD 3+500,93 DO KM 3+587,21 WRAZ Z PRZEBUDOWĄ I ROZBUDOWĄ DROGI POWIATOWEJ NA DOJAZDACH DO MOSTU”
</v>
      </c>
      <c r="B2" s="46"/>
      <c r="C2" s="46"/>
      <c r="D2" s="46"/>
      <c r="E2" s="46"/>
      <c r="F2" s="46"/>
      <c r="G2" s="46"/>
      <c r="H2" s="46"/>
    </row>
    <row r="3" spans="1:8" ht="30" customHeight="1" x14ac:dyDescent="0.3">
      <c r="A3" s="43" t="s">
        <v>0</v>
      </c>
      <c r="B3" s="44"/>
      <c r="C3" s="44"/>
      <c r="D3" s="44"/>
      <c r="E3" s="44"/>
      <c r="F3" s="44"/>
      <c r="G3" s="44"/>
      <c r="H3" s="44"/>
    </row>
    <row r="4" spans="1:8" ht="15.75" customHeight="1" x14ac:dyDescent="0.2">
      <c r="A4" s="2"/>
      <c r="B4" s="2"/>
      <c r="C4" s="3"/>
      <c r="D4" s="4"/>
      <c r="E4" s="5"/>
      <c r="F4" s="6"/>
      <c r="G4" s="7"/>
      <c r="H4" s="7"/>
    </row>
    <row r="5" spans="1:8" s="10" customFormat="1" ht="21.75" customHeight="1" x14ac:dyDescent="0.2">
      <c r="A5" s="47" t="s">
        <v>1</v>
      </c>
      <c r="B5" s="49" t="s">
        <v>2</v>
      </c>
      <c r="C5" s="51" t="s">
        <v>3</v>
      </c>
      <c r="D5" s="53" t="s">
        <v>4</v>
      </c>
      <c r="E5" s="47" t="s">
        <v>5</v>
      </c>
      <c r="F5" s="47"/>
      <c r="G5" s="55" t="s">
        <v>6</v>
      </c>
      <c r="H5" s="55" t="s">
        <v>7</v>
      </c>
    </row>
    <row r="6" spans="1:8" s="10" customFormat="1" ht="26.25" customHeight="1" x14ac:dyDescent="0.2">
      <c r="A6" s="48"/>
      <c r="B6" s="50"/>
      <c r="C6" s="52"/>
      <c r="D6" s="54"/>
      <c r="E6" s="8" t="s">
        <v>8</v>
      </c>
      <c r="F6" s="9" t="s">
        <v>9</v>
      </c>
      <c r="G6" s="55"/>
      <c r="H6" s="55"/>
    </row>
    <row r="7" spans="1:8" ht="26.1" customHeight="1" x14ac:dyDescent="0.2">
      <c r="A7" s="41" t="s">
        <v>10</v>
      </c>
      <c r="B7" s="41"/>
      <c r="C7" s="41"/>
      <c r="D7" s="41"/>
      <c r="E7" s="41"/>
      <c r="F7" s="41"/>
      <c r="G7" s="41"/>
      <c r="H7" s="41"/>
    </row>
    <row r="8" spans="1:8" ht="26.1" customHeight="1" x14ac:dyDescent="0.2">
      <c r="A8" s="11" t="str">
        <f>[1]PRZEDMIAR!A8</f>
        <v>x</v>
      </c>
      <c r="B8" s="11" t="str">
        <f>[1]PRZEDMIAR!B8</f>
        <v>DM 00.00.00</v>
      </c>
      <c r="C8" s="11"/>
      <c r="D8" s="12" t="str">
        <f>[1]PRZEDMIAR!D8</f>
        <v>WYMAGANIA OGÓLNE</v>
      </c>
      <c r="E8" s="11" t="str">
        <f>[1]PRZEDMIAR!E8</f>
        <v>x</v>
      </c>
      <c r="F8" s="13" t="str">
        <f>[1]PRZEDMIAR!F8</f>
        <v>x</v>
      </c>
      <c r="G8" s="13" t="s">
        <v>11</v>
      </c>
      <c r="H8" s="13" t="s">
        <v>11</v>
      </c>
    </row>
    <row r="9" spans="1:8" ht="45" x14ac:dyDescent="0.2">
      <c r="A9" s="14">
        <f>[1]PRZEDMIAR!A9</f>
        <v>1</v>
      </c>
      <c r="B9" s="14" t="str">
        <f>[1]PRZEDMIAR!B9</f>
        <v>DM 00.00.00</v>
      </c>
      <c r="C9" s="14" t="str">
        <f>[1]PRZEDMIAR!C9</f>
        <v>00.</v>
      </c>
      <c r="D9" s="15" t="str">
        <f>[1]PRZEDMIAR!D9</f>
        <v>Koszt dostosowania się do wymagań Warunków Kontraktu i Wymagań Ogólnych zawartych w Specyfikacji Technicznej DM 00.00.00</v>
      </c>
      <c r="E9" s="14" t="str">
        <f>[1]PRZEDMIAR!E9</f>
        <v>ryczałt</v>
      </c>
      <c r="F9" s="16" t="str">
        <f>[1]PRZEDMIAR!F9</f>
        <v>----</v>
      </c>
      <c r="G9" s="17"/>
      <c r="H9" s="18" t="str">
        <f>IF(SUM(G9)=0," ",ROUND(SUM(G9),2))</f>
        <v xml:space="preserve"> </v>
      </c>
    </row>
    <row r="10" spans="1:8" ht="35.1" customHeight="1" x14ac:dyDescent="0.2">
      <c r="A10" s="14">
        <f>[1]PRZEDMIAR!A10</f>
        <v>2</v>
      </c>
      <c r="B10" s="14" t="str">
        <f>[1]PRZEDMIAR!B10</f>
        <v>DM 00.00.00</v>
      </c>
      <c r="C10" s="14" t="str">
        <f>[1]PRZEDMIAR!C10</f>
        <v>00.</v>
      </c>
      <c r="D10" s="15" t="str">
        <f>[1]PRZEDMIAR!D10</f>
        <v xml:space="preserve">Wprowadzenie tymczasowej organizacji ruchu i utrzymywanie oznakowania w czasie trawania robót (odzysk) </v>
      </c>
      <c r="E10" s="14" t="str">
        <f>[1]PRZEDMIAR!E10</f>
        <v>ryczałt</v>
      </c>
      <c r="F10" s="16" t="str">
        <f>[1]PRZEDMIAR!F10</f>
        <v>----</v>
      </c>
      <c r="G10" s="17"/>
      <c r="H10" s="18" t="str">
        <f t="shared" ref="H10:H12" si="0">IF(SUM(G10)=0," ",ROUND(SUM(G10),2))</f>
        <v xml:space="preserve"> </v>
      </c>
    </row>
    <row r="11" spans="1:8" ht="77.25" customHeight="1" x14ac:dyDescent="0.2">
      <c r="A11" s="14">
        <f>[1]PRZEDMIAR!A11</f>
        <v>3</v>
      </c>
      <c r="B11" s="14" t="str">
        <f>[1]PRZEDMIAR!B11</f>
        <v>DM 00.00.00</v>
      </c>
      <c r="C11" s="14" t="str">
        <f>[1]PRZEDMIAR!C11</f>
        <v>00.</v>
      </c>
      <c r="D11" s="15" t="str">
        <f>[1]PRZEDMIAR!D11</f>
        <v>Geodezyjna inwentaryzacja powykonawcza zawierająca również komplet opracowań geodezyjnych związanych z odtworzeniem, lub w przypadku braku możliwości tej procedury, z wyniesieniem granicy pasa drogowego w terenie i zastabilizowanie go granicznikami</v>
      </c>
      <c r="E11" s="14" t="str">
        <f>[1]PRZEDMIAR!E11</f>
        <v>szt.</v>
      </c>
      <c r="F11" s="16">
        <f>[1]PRZEDMIAR!F11</f>
        <v>2</v>
      </c>
      <c r="G11" s="17"/>
      <c r="H11" s="18" t="str">
        <f>IF(ROUND(F11*G11,2)=0," ",ROUND(F11*G11,2))</f>
        <v xml:space="preserve"> </v>
      </c>
    </row>
    <row r="12" spans="1:8" ht="90" x14ac:dyDescent="0.2">
      <c r="A12" s="14">
        <f>[1]PRZEDMIAR!A12</f>
        <v>4</v>
      </c>
      <c r="B12" s="14" t="str">
        <f>[1]PRZEDMIAR!B12</f>
        <v>DM 00.00.00</v>
      </c>
      <c r="C12" s="14" t="str">
        <f>[1]PRZEDMIAR!C12</f>
        <v>00.</v>
      </c>
      <c r="D12" s="15" t="str">
        <f>[1]PRZEDMIAR!D12</f>
        <v>Wykonanie i rozbiórka dróg technologicznych, tymczasowych i dojazdowych, budowa i rozbiórka kładki technologicznej - obiektów niezbędnych do realizacji robót, m.in. rozbiórka konstrukcji nośnej, rozbiórka korpusów przyczółków, tymczasowe wykopy i nasypy, tymczasowe obiekty, i inne niezbędne dla potrzeb realizacji kontraktu</v>
      </c>
      <c r="E12" s="14" t="str">
        <f>[1]PRZEDMIAR!E12</f>
        <v>ryczałt</v>
      </c>
      <c r="F12" s="16" t="str">
        <f>[1]PRZEDMIAR!F12</f>
        <v>----</v>
      </c>
      <c r="G12" s="17"/>
      <c r="H12" s="18" t="str">
        <f t="shared" si="0"/>
        <v xml:space="preserve"> </v>
      </c>
    </row>
    <row r="13" spans="1:8" s="22" customFormat="1" ht="26.1" customHeight="1" x14ac:dyDescent="0.25">
      <c r="A13" s="19"/>
      <c r="B13" s="19"/>
      <c r="C13" s="20"/>
      <c r="D13" s="42" t="str">
        <f>"OGÓŁEM: "&amp;D8&amp;""</f>
        <v>OGÓŁEM: WYMAGANIA OGÓLNE</v>
      </c>
      <c r="E13" s="42"/>
      <c r="F13" s="42"/>
      <c r="G13" s="42"/>
      <c r="H13" s="21" t="str">
        <f>IF(SUM(H9:H12)=0," ",SUM(H9:H12))</f>
        <v xml:space="preserve"> </v>
      </c>
    </row>
    <row r="14" spans="1:8" ht="26.1" customHeight="1" x14ac:dyDescent="0.2">
      <c r="A14" s="41" t="s">
        <v>12</v>
      </c>
      <c r="B14" s="41"/>
      <c r="C14" s="41"/>
      <c r="D14" s="41"/>
      <c r="E14" s="41"/>
      <c r="F14" s="41"/>
      <c r="G14" s="41"/>
      <c r="H14" s="41"/>
    </row>
    <row r="15" spans="1:8" ht="35.1" customHeight="1" x14ac:dyDescent="0.2">
      <c r="A15" s="11" t="str">
        <f>[1]PRZEDMIAR!A14</f>
        <v>x</v>
      </c>
      <c r="B15" s="11" t="str">
        <f>[1]PRZEDMIAR!B14</f>
        <v>D 01.00.00</v>
      </c>
      <c r="C15" s="11"/>
      <c r="D15" s="12" t="str">
        <f>[1]PRZEDMIAR!D14</f>
        <v>ROBOTY PRZYGOTOWAWCZE</v>
      </c>
      <c r="E15" s="11" t="str">
        <f>[1]PRZEDMIAR!E14</f>
        <v>x</v>
      </c>
      <c r="F15" s="13" t="str">
        <f>[1]PRZEDMIAR!F14</f>
        <v>x</v>
      </c>
      <c r="G15" s="13" t="s">
        <v>11</v>
      </c>
      <c r="H15" s="13" t="s">
        <v>11</v>
      </c>
    </row>
    <row r="16" spans="1:8" s="22" customFormat="1" ht="35.1" customHeight="1" x14ac:dyDescent="0.25">
      <c r="A16" s="11" t="str">
        <f>[1]PRZEDMIAR!A15</f>
        <v>x</v>
      </c>
      <c r="B16" s="11" t="str">
        <f>[1]PRZEDMIAR!B15</f>
        <v>D 01.01.01</v>
      </c>
      <c r="C16" s="11"/>
      <c r="D16" s="12" t="str">
        <f>[1]PRZEDMIAR!D15</f>
        <v>ODTWORZENIE (WYZNACZENIE) TRASY I PUNKTÓW WYSOKOŚCIOWYCH</v>
      </c>
      <c r="E16" s="11" t="str">
        <f>[1]PRZEDMIAR!E15</f>
        <v>x</v>
      </c>
      <c r="F16" s="13" t="str">
        <f>[1]PRZEDMIAR!F15</f>
        <v>x</v>
      </c>
      <c r="G16" s="13" t="s">
        <v>11</v>
      </c>
      <c r="H16" s="13" t="s">
        <v>11</v>
      </c>
    </row>
    <row r="17" spans="1:8" ht="35.1" customHeight="1" x14ac:dyDescent="0.2">
      <c r="A17" s="14">
        <f>[1]PRZEDMIAR!A16</f>
        <v>5</v>
      </c>
      <c r="B17" s="14" t="str">
        <f>[1]PRZEDMIAR!B16</f>
        <v>D 01.01.01</v>
      </c>
      <c r="C17" s="14">
        <f>[1]PRZEDMIAR!C16</f>
        <v>11</v>
      </c>
      <c r="D17" s="15" t="str">
        <f>[1]PRZEDMIAR!D16</f>
        <v>Odtworzenie trasy i punktów wysokościowych w terenie równinnym</v>
      </c>
      <c r="E17" s="14" t="str">
        <f>[1]PRZEDMIAR!E16</f>
        <v>km</v>
      </c>
      <c r="F17" s="16">
        <f>[1]PRZEDMIAR!F16</f>
        <v>0.13</v>
      </c>
      <c r="G17" s="16"/>
      <c r="H17" s="16" t="str">
        <f>IF(ROUND(F17*G17,2)=0," ",ROUND(F17*G17,2))</f>
        <v xml:space="preserve"> </v>
      </c>
    </row>
    <row r="18" spans="1:8" s="22" customFormat="1" ht="35.1" customHeight="1" x14ac:dyDescent="0.25">
      <c r="A18" s="11" t="str">
        <f>[1]PRZEDMIAR!A21</f>
        <v>x</v>
      </c>
      <c r="B18" s="11" t="str">
        <f>[1]PRZEDMIAR!B21</f>
        <v>D 01.02.01</v>
      </c>
      <c r="C18" s="11"/>
      <c r="D18" s="12" t="str">
        <f>[1]PRZEDMIAR!D21</f>
        <v>Usunięcie drzew lub krzaków</v>
      </c>
      <c r="E18" s="11" t="str">
        <f>[1]PRZEDMIAR!E21</f>
        <v>x</v>
      </c>
      <c r="F18" s="13" t="str">
        <f>[1]PRZEDMIAR!F21</f>
        <v>x</v>
      </c>
      <c r="G18" s="13" t="s">
        <v>11</v>
      </c>
      <c r="H18" s="13" t="s">
        <v>11</v>
      </c>
    </row>
    <row r="19" spans="1:8" s="22" customFormat="1" ht="35.1" customHeight="1" x14ac:dyDescent="0.25">
      <c r="A19" s="11" t="str">
        <f>[1]PRZEDMIAR!A22</f>
        <v>x</v>
      </c>
      <c r="B19" s="11" t="str">
        <f>[1]PRZEDMIAR!B22</f>
        <v>D 01.02.01</v>
      </c>
      <c r="C19" s="11"/>
      <c r="D19" s="12" t="str">
        <f>[1]PRZEDMIAR!D22</f>
        <v>Karczowanie drzew /ścinanie drzew i karczowanie pni/</v>
      </c>
      <c r="E19" s="11" t="str">
        <f>[1]PRZEDMIAR!E22</f>
        <v>x</v>
      </c>
      <c r="F19" s="13" t="str">
        <f>[1]PRZEDMIAR!F22</f>
        <v>x</v>
      </c>
      <c r="G19" s="13" t="s">
        <v>11</v>
      </c>
      <c r="H19" s="13" t="s">
        <v>11</v>
      </c>
    </row>
    <row r="20" spans="1:8" ht="35.1" customHeight="1" x14ac:dyDescent="0.2">
      <c r="A20" s="14">
        <f>[1]PRZEDMIAR!A23</f>
        <v>6</v>
      </c>
      <c r="B20" s="14" t="str">
        <f>[1]PRZEDMIAR!B23</f>
        <v>D 01.02.01.</v>
      </c>
      <c r="C20" s="14" t="str">
        <f>[1]PRZEDMIAR!C23</f>
        <v>11</v>
      </c>
      <c r="D20" s="15" t="str">
        <f>[1]PRZEDMIAR!D23</f>
        <v>Karczowanie drzew o średnicy 10-35 cm</v>
      </c>
      <c r="E20" s="14" t="str">
        <f>[1]PRZEDMIAR!E23</f>
        <v>szt</v>
      </c>
      <c r="F20" s="16">
        <f>[1]PRZEDMIAR!F23</f>
        <v>14</v>
      </c>
      <c r="G20" s="16"/>
      <c r="H20" s="16" t="str">
        <f>IF(ROUND(F20*G20,2)=0," ",ROUND(F20*G20,2))</f>
        <v xml:space="preserve"> </v>
      </c>
    </row>
    <row r="21" spans="1:8" s="22" customFormat="1" ht="35.1" customHeight="1" x14ac:dyDescent="0.25">
      <c r="A21" s="11" t="str">
        <f>[1]PRZEDMIAR!A26</f>
        <v>x</v>
      </c>
      <c r="B21" s="11" t="str">
        <f>[1]PRZEDMIAR!B26</f>
        <v>D 01.02.02</v>
      </c>
      <c r="C21" s="11"/>
      <c r="D21" s="12" t="str">
        <f>[1]PRZEDMIAR!D26</f>
        <v>ZDJĘCIE WARSTWY HUMUSU LUB (i) DARNINY</v>
      </c>
      <c r="E21" s="11" t="str">
        <f>[1]PRZEDMIAR!E26</f>
        <v>x</v>
      </c>
      <c r="F21" s="13" t="str">
        <f>[1]PRZEDMIAR!F26</f>
        <v>x</v>
      </c>
      <c r="G21" s="13" t="s">
        <v>11</v>
      </c>
      <c r="H21" s="13" t="s">
        <v>11</v>
      </c>
    </row>
    <row r="22" spans="1:8" ht="35.1" customHeight="1" x14ac:dyDescent="0.2">
      <c r="A22" s="14">
        <f>[1]PRZEDMIAR!A27</f>
        <v>7</v>
      </c>
      <c r="B22" s="14" t="str">
        <f>[1]PRZEDMIAR!B27</f>
        <v>D 01.02.02</v>
      </c>
      <c r="C22" s="14">
        <f>[1]PRZEDMIAR!C27</f>
        <v>12</v>
      </c>
      <c r="D22" s="15" t="str">
        <f>[1]PRZEDMIAR!D27</f>
        <v>Mechaniczne usunięcie warstwy ziemi urodzajnej (humusu) gr. w-wy do 15cm</v>
      </c>
      <c r="E22" s="14" t="str">
        <f>[1]PRZEDMIAR!E27</f>
        <v>m2</v>
      </c>
      <c r="F22" s="16">
        <f>[1]PRZEDMIAR!F27</f>
        <v>1241</v>
      </c>
      <c r="G22" s="16"/>
      <c r="H22" s="16" t="str">
        <f>IF(ROUND(F22*G22,2)=0," ",ROUND(F22*G22,2))</f>
        <v xml:space="preserve"> </v>
      </c>
    </row>
    <row r="23" spans="1:8" s="22" customFormat="1" ht="35.1" customHeight="1" x14ac:dyDescent="0.25">
      <c r="A23" s="11" t="str">
        <f>[1]PRZEDMIAR!A32</f>
        <v>x</v>
      </c>
      <c r="B23" s="11" t="str">
        <f>[1]PRZEDMIAR!B32</f>
        <v>D 01.02.03</v>
      </c>
      <c r="C23" s="11"/>
      <c r="D23" s="12" t="str">
        <f>[1]PRZEDMIAR!D32</f>
        <v xml:space="preserve">WYBURZENIE OBIEKTÓW BUDOWLANYCH </v>
      </c>
      <c r="E23" s="11" t="str">
        <f>[1]PRZEDMIAR!E32</f>
        <v>x</v>
      </c>
      <c r="F23" s="13" t="str">
        <f>[1]PRZEDMIAR!F32</f>
        <v>x</v>
      </c>
      <c r="G23" s="13" t="s">
        <v>11</v>
      </c>
      <c r="H23" s="13" t="s">
        <v>11</v>
      </c>
    </row>
    <row r="24" spans="1:8" ht="45" x14ac:dyDescent="0.2">
      <c r="A24" s="14">
        <f>[1]PRZEDMIAR!A33</f>
        <v>8</v>
      </c>
      <c r="B24" s="14" t="str">
        <f>[1]PRZEDMIAR!B33</f>
        <v>D 01.02.03</v>
      </c>
      <c r="C24" s="14">
        <f>[1]PRZEDMIAR!C33</f>
        <v>11</v>
      </c>
      <c r="D24" s="15" t="str">
        <f>[1]PRZEDMIAR!D33</f>
        <v>Rozbiórki obiektów kubaturowych wraz z odwozem elementów i gruzu na składowisko Wykonawcy - most stały wraz z wyposażeniem i umocnieniami skarp rzeki</v>
      </c>
      <c r="E24" s="14" t="str">
        <f>[1]PRZEDMIAR!E33</f>
        <v>m3</v>
      </c>
      <c r="F24" s="16">
        <f>[1]PRZEDMIAR!F33</f>
        <v>157</v>
      </c>
      <c r="G24" s="16"/>
      <c r="H24" s="16" t="str">
        <f>IF(ROUND(F24*G24,2)=0," ",ROUND(F24*G24,2))</f>
        <v xml:space="preserve"> </v>
      </c>
    </row>
    <row r="25" spans="1:8" ht="35.1" customHeight="1" x14ac:dyDescent="0.2">
      <c r="A25" s="14">
        <f>[1]PRZEDMIAR!A36</f>
        <v>9</v>
      </c>
      <c r="B25" s="14" t="str">
        <f>[1]PRZEDMIAR!B36</f>
        <v>D 01.02.03</v>
      </c>
      <c r="C25" s="14" t="str">
        <f>[1]PRZEDMIAR!C36</f>
        <v>21</v>
      </c>
      <c r="D25" s="15" t="str">
        <f>[1]PRZEDMIAR!D36</f>
        <v>Usunięcie kamieni i bloków skalnych</v>
      </c>
      <c r="E25" s="14" t="str">
        <f>[1]PRZEDMIAR!E36</f>
        <v>m3</v>
      </c>
      <c r="F25" s="16">
        <f>[1]PRZEDMIAR!F36</f>
        <v>10</v>
      </c>
      <c r="G25" s="16"/>
      <c r="H25" s="16" t="str">
        <f>IF(ROUND(F25*G25,2)=0," ",ROUND(F25*G25,2))</f>
        <v xml:space="preserve"> </v>
      </c>
    </row>
    <row r="26" spans="1:8" s="22" customFormat="1" ht="35.1" customHeight="1" x14ac:dyDescent="0.25">
      <c r="A26" s="11" t="str">
        <f>[1]PRZEDMIAR!A39</f>
        <v>x</v>
      </c>
      <c r="B26" s="11" t="str">
        <f>[1]PRZEDMIAR!B39</f>
        <v>D 01.02.04</v>
      </c>
      <c r="C26" s="11"/>
      <c r="D26" s="12" t="str">
        <f>[1]PRZEDMIAR!D39</f>
        <v>ROZBIÓRKA ELEMENTÓW DRÓG, OGRODZEŃ I PRZEPUSTÓW</v>
      </c>
      <c r="E26" s="11" t="str">
        <f>[1]PRZEDMIAR!E39</f>
        <v>x</v>
      </c>
      <c r="F26" s="13" t="str">
        <f>[1]PRZEDMIAR!F39</f>
        <v>x</v>
      </c>
      <c r="G26" s="13" t="s">
        <v>11</v>
      </c>
      <c r="H26" s="13" t="s">
        <v>11</v>
      </c>
    </row>
    <row r="27" spans="1:8" ht="35.1" customHeight="1" x14ac:dyDescent="0.2">
      <c r="A27" s="14">
        <f>[1]PRZEDMIAR!A40</f>
        <v>10</v>
      </c>
      <c r="B27" s="14" t="str">
        <f>[1]PRZEDMIAR!B40</f>
        <v>D 01.02.04</v>
      </c>
      <c r="C27" s="14" t="str">
        <f>[1]PRZEDMIAR!C40</f>
        <v>11</v>
      </c>
      <c r="D27" s="15" t="str">
        <f>[1]PRZEDMIAR!D40</f>
        <v>Rozebranie podbudowy z kruszywa o średniej grubości 20 cm</v>
      </c>
      <c r="E27" s="14" t="str">
        <f>[1]PRZEDMIAR!E40</f>
        <v>m2</v>
      </c>
      <c r="F27" s="16">
        <f>[1]PRZEDMIAR!F40</f>
        <v>425</v>
      </c>
      <c r="G27" s="16"/>
      <c r="H27" s="16" t="str">
        <f t="shared" ref="H27:H38" si="1">IF(ROUND(F27*G27,2)=0," ",ROUND(F27*G27,2))</f>
        <v xml:space="preserve"> </v>
      </c>
    </row>
    <row r="28" spans="1:8" ht="35.1" customHeight="1" x14ac:dyDescent="0.2">
      <c r="A28" s="14">
        <f>[1]PRZEDMIAR!A43</f>
        <v>11</v>
      </c>
      <c r="B28" s="14" t="str">
        <f>[1]PRZEDMIAR!B43</f>
        <v>D 01.02.04</v>
      </c>
      <c r="C28" s="14" t="str">
        <f>[1]PRZEDMIAR!C43</f>
        <v>21</v>
      </c>
      <c r="D28" s="15" t="str">
        <f>[1]PRZEDMIAR!D43</f>
        <v>Rozebranie nawierzchni z mieszanek mineralno - bitumicznych o średniej grubości do 20 cm na dojazdach</v>
      </c>
      <c r="E28" s="14" t="str">
        <f>[1]PRZEDMIAR!E43</f>
        <v>m2</v>
      </c>
      <c r="F28" s="16">
        <f>[1]PRZEDMIAR!F43</f>
        <v>425</v>
      </c>
      <c r="G28" s="16"/>
      <c r="H28" s="16" t="str">
        <f t="shared" si="1"/>
        <v xml:space="preserve"> </v>
      </c>
    </row>
    <row r="29" spans="1:8" ht="35.1" customHeight="1" x14ac:dyDescent="0.2">
      <c r="A29" s="14">
        <f>[1]PRZEDMIAR!A46</f>
        <v>12</v>
      </c>
      <c r="B29" s="14" t="str">
        <f>[1]PRZEDMIAR!B46</f>
        <v>D 01.02.04</v>
      </c>
      <c r="C29" s="14" t="str">
        <f>[1]PRZEDMIAR!C46</f>
        <v>25</v>
      </c>
      <c r="D29" s="15" t="str">
        <f>[1]PRZEDMIAR!D46</f>
        <v>Rozebranie istniejącego zjazdu wraz z przepustem i ściankami czołowymi</v>
      </c>
      <c r="E29" s="14" t="str">
        <f>[1]PRZEDMIAR!E46</f>
        <v>szt.</v>
      </c>
      <c r="F29" s="16">
        <f>[1]PRZEDMIAR!F46</f>
        <v>1</v>
      </c>
      <c r="G29" s="16"/>
      <c r="H29" s="16" t="str">
        <f t="shared" si="1"/>
        <v xml:space="preserve"> </v>
      </c>
    </row>
    <row r="30" spans="1:8" ht="35.1" customHeight="1" x14ac:dyDescent="0.2">
      <c r="A30" s="14">
        <f>[1]PRZEDMIAR!A49</f>
        <v>13</v>
      </c>
      <c r="B30" s="14" t="str">
        <f>[1]PRZEDMIAR!B49</f>
        <v>D 01.02.04</v>
      </c>
      <c r="C30" s="14" t="str">
        <f>[1]PRZEDMIAR!C49</f>
        <v>29</v>
      </c>
      <c r="D30" s="15" t="str">
        <f>[1]PRZEDMIAR!D49</f>
        <v>Rozebranie chodników z kostki brukowej betonowej</v>
      </c>
      <c r="E30" s="14" t="str">
        <f>[1]PRZEDMIAR!E49</f>
        <v>m2</v>
      </c>
      <c r="F30" s="16">
        <f>[1]PRZEDMIAR!F49</f>
        <v>29</v>
      </c>
      <c r="G30" s="16"/>
      <c r="H30" s="16" t="str">
        <f t="shared" si="1"/>
        <v xml:space="preserve"> </v>
      </c>
    </row>
    <row r="31" spans="1:8" ht="35.1" customHeight="1" x14ac:dyDescent="0.2">
      <c r="A31" s="14">
        <f>[1]PRZEDMIAR!A52</f>
        <v>14</v>
      </c>
      <c r="B31" s="14" t="str">
        <f>[1]PRZEDMIAR!B52</f>
        <v>D 01.02.04</v>
      </c>
      <c r="C31" s="14" t="str">
        <f>[1]PRZEDMIAR!C52</f>
        <v>41</v>
      </c>
      <c r="D31" s="15" t="str">
        <f>[1]PRZEDMIAR!D52</f>
        <v>Rozebranie krawężników betonowych</v>
      </c>
      <c r="E31" s="14" t="str">
        <f>[1]PRZEDMIAR!E52</f>
        <v>m</v>
      </c>
      <c r="F31" s="16">
        <f>[1]PRZEDMIAR!F52</f>
        <v>14.5</v>
      </c>
      <c r="G31" s="16"/>
      <c r="H31" s="16" t="str">
        <f t="shared" si="1"/>
        <v xml:space="preserve"> </v>
      </c>
    </row>
    <row r="32" spans="1:8" ht="35.1" customHeight="1" x14ac:dyDescent="0.2">
      <c r="A32" s="14">
        <f>[1]PRZEDMIAR!A55</f>
        <v>15</v>
      </c>
      <c r="B32" s="14" t="str">
        <f>[1]PRZEDMIAR!B55</f>
        <v>D 01.02.04</v>
      </c>
      <c r="C32" s="14" t="str">
        <f>[1]PRZEDMIAR!C55</f>
        <v>44</v>
      </c>
      <c r="D32" s="15" t="str">
        <f>[1]PRZEDMIAR!D55</f>
        <v>Rozebranie obrzeży betonowych</v>
      </c>
      <c r="E32" s="14" t="str">
        <f>[1]PRZEDMIAR!E55</f>
        <v>m</v>
      </c>
      <c r="F32" s="16">
        <f>[1]PRZEDMIAR!F55</f>
        <v>14.5</v>
      </c>
      <c r="G32" s="16"/>
      <c r="H32" s="16" t="str">
        <f t="shared" si="1"/>
        <v xml:space="preserve"> </v>
      </c>
    </row>
    <row r="33" spans="1:8" ht="35.1" customHeight="1" x14ac:dyDescent="0.2">
      <c r="A33" s="14">
        <f>[1]PRZEDMIAR!A58</f>
        <v>16</v>
      </c>
      <c r="B33" s="14" t="str">
        <f>[1]PRZEDMIAR!B58</f>
        <v>D 01.02.04</v>
      </c>
      <c r="C33" s="14" t="str">
        <f>[1]PRZEDMIAR!C58</f>
        <v>31</v>
      </c>
      <c r="D33" s="15" t="str">
        <f>[1]PRZEDMIAR!D58</f>
        <v>Rozebranie ścieków z elementów betonowych</v>
      </c>
      <c r="E33" s="14" t="str">
        <f>[1]PRZEDMIAR!E58</f>
        <v>m</v>
      </c>
      <c r="F33" s="16">
        <f>[1]PRZEDMIAR!F58</f>
        <v>6</v>
      </c>
      <c r="G33" s="16"/>
      <c r="H33" s="16" t="str">
        <f t="shared" si="1"/>
        <v xml:space="preserve"> </v>
      </c>
    </row>
    <row r="34" spans="1:8" ht="35.1" customHeight="1" x14ac:dyDescent="0.2">
      <c r="A34" s="14">
        <f>[1]PRZEDMIAR!A61</f>
        <v>17</v>
      </c>
      <c r="B34" s="14" t="str">
        <f>[1]PRZEDMIAR!B61</f>
        <v>D 01.02.04</v>
      </c>
      <c r="C34" s="14" t="str">
        <f>[1]PRZEDMIAR!C61</f>
        <v>62</v>
      </c>
      <c r="D34" s="15" t="str">
        <f>[1]PRZEDMIAR!D61</f>
        <v>Rozebranie barier ochronnych stalowych</v>
      </c>
      <c r="E34" s="14" t="str">
        <f>[1]PRZEDMIAR!E61</f>
        <v>m</v>
      </c>
      <c r="F34" s="16">
        <f>[1]PRZEDMIAR!F61</f>
        <v>16</v>
      </c>
      <c r="G34" s="16"/>
      <c r="H34" s="16" t="str">
        <f t="shared" si="1"/>
        <v xml:space="preserve"> </v>
      </c>
    </row>
    <row r="35" spans="1:8" ht="35.1" customHeight="1" x14ac:dyDescent="0.2">
      <c r="A35" s="14">
        <f>[1]PRZEDMIAR!A64</f>
        <v>18</v>
      </c>
      <c r="B35" s="14" t="str">
        <f>[1]PRZEDMIAR!B64</f>
        <v>D 01.02.04</v>
      </c>
      <c r="C35" s="14" t="str">
        <f>[1]PRZEDMIAR!C64</f>
        <v>77</v>
      </c>
      <c r="D35" s="15" t="str">
        <f>[1]PRZEDMIAR!D64</f>
        <v>Rozebranie kanalizacji deszczowej z rur PVC o średnicy 400 mm wraz z wylotami</v>
      </c>
      <c r="E35" s="14" t="str">
        <f>[1]PRZEDMIAR!E64</f>
        <v>m</v>
      </c>
      <c r="F35" s="16">
        <f>[1]PRZEDMIAR!F64</f>
        <v>25.5</v>
      </c>
      <c r="G35" s="16"/>
      <c r="H35" s="16" t="str">
        <f t="shared" si="1"/>
        <v xml:space="preserve"> </v>
      </c>
    </row>
    <row r="36" spans="1:8" s="23" customFormat="1" ht="35.1" customHeight="1" x14ac:dyDescent="0.2">
      <c r="A36" s="14">
        <f>[1]PRZEDMIAR!A67</f>
        <v>19</v>
      </c>
      <c r="B36" s="14" t="str">
        <f>[1]PRZEDMIAR!B67</f>
        <v>D 01.02.04</v>
      </c>
      <c r="C36" s="14" t="str">
        <f>[1]PRZEDMIAR!C67</f>
        <v>81</v>
      </c>
      <c r="D36" s="15" t="str">
        <f>[1]PRZEDMIAR!D67</f>
        <v>Rozebranie znaków drogowych, pionowych wraz ze zdjęciem tarcz (tablic) znaków drogowych</v>
      </c>
      <c r="E36" s="14" t="str">
        <f>[1]PRZEDMIAR!E67</f>
        <v>szt.</v>
      </c>
      <c r="F36" s="16">
        <f>[1]PRZEDMIAR!F67</f>
        <v>2</v>
      </c>
      <c r="G36" s="16"/>
      <c r="H36" s="16" t="str">
        <f t="shared" si="1"/>
        <v xml:space="preserve"> </v>
      </c>
    </row>
    <row r="37" spans="1:8" s="23" customFormat="1" ht="35.1" customHeight="1" x14ac:dyDescent="0.2">
      <c r="A37" s="14">
        <f>[1]PRZEDMIAR!A70</f>
        <v>20</v>
      </c>
      <c r="B37" s="14" t="str">
        <f>[1]PRZEDMIAR!B70</f>
        <v>D 01.02.04</v>
      </c>
      <c r="C37" s="14" t="str">
        <f>[1]PRZEDMIAR!C70</f>
        <v>95</v>
      </c>
      <c r="D37" s="15" t="str">
        <f>[1]PRZEDMIAR!D70</f>
        <v>Rozebranie nawierzchni drewnianych mostu istniejącego - kompletny pomost drewniany</v>
      </c>
      <c r="E37" s="14" t="str">
        <f>[1]PRZEDMIAR!E70</f>
        <v>m3</v>
      </c>
      <c r="F37" s="16">
        <f>[1]PRZEDMIAR!F70</f>
        <v>31.8</v>
      </c>
      <c r="G37" s="16"/>
      <c r="H37" s="16" t="str">
        <f t="shared" si="1"/>
        <v xml:space="preserve"> </v>
      </c>
    </row>
    <row r="38" spans="1:8" s="23" customFormat="1" ht="35.1" customHeight="1" x14ac:dyDescent="0.2">
      <c r="A38" s="14">
        <f>[1]PRZEDMIAR!A73</f>
        <v>21</v>
      </c>
      <c r="B38" s="14" t="str">
        <f>[1]PRZEDMIAR!B73</f>
        <v>D 01.02.04</v>
      </c>
      <c r="C38" s="14" t="str">
        <f>[1]PRZEDMIAR!C73</f>
        <v>96</v>
      </c>
      <c r="D38" s="15" t="str">
        <f>[1]PRZEDMIAR!D73</f>
        <v xml:space="preserve">Wykonanie rozbiorki rusztu stalowego z dźwigarów stalowych o konstrukcji - nad wodą. </v>
      </c>
      <c r="E38" s="14" t="str">
        <f>[1]PRZEDMIAR!E73</f>
        <v>kpl</v>
      </c>
      <c r="F38" s="16">
        <f>[1]PRZEDMIAR!F73</f>
        <v>1</v>
      </c>
      <c r="G38" s="16"/>
      <c r="H38" s="16" t="str">
        <f t="shared" si="1"/>
        <v xml:space="preserve"> </v>
      </c>
    </row>
    <row r="39" spans="1:8" ht="35.1" customHeight="1" x14ac:dyDescent="0.2">
      <c r="A39" s="11" t="str">
        <f>[1]PRZEDMIAR!A76</f>
        <v>x</v>
      </c>
      <c r="B39" s="11" t="str">
        <f>[1]PRZEDMIAR!B76</f>
        <v>D 02.00.00</v>
      </c>
      <c r="C39" s="11"/>
      <c r="D39" s="12" t="str">
        <f>[1]PRZEDMIAR!D76</f>
        <v>ROBOTY ZIEMNE</v>
      </c>
      <c r="E39" s="11" t="str">
        <f>[1]PRZEDMIAR!E76</f>
        <v>x</v>
      </c>
      <c r="F39" s="13" t="str">
        <f>[1]PRZEDMIAR!F76</f>
        <v>x</v>
      </c>
      <c r="G39" s="13" t="s">
        <v>11</v>
      </c>
      <c r="H39" s="13" t="s">
        <v>11</v>
      </c>
    </row>
    <row r="40" spans="1:8" s="22" customFormat="1" ht="35.1" customHeight="1" x14ac:dyDescent="0.25">
      <c r="A40" s="11" t="str">
        <f>[1]PRZEDMIAR!A77</f>
        <v>x</v>
      </c>
      <c r="B40" s="11" t="str">
        <f>[1]PRZEDMIAR!B77</f>
        <v>D 02.01.01</v>
      </c>
      <c r="C40" s="11"/>
      <c r="D40" s="12" t="str">
        <f>[1]PRZEDMIAR!D77</f>
        <v>WYKONANIE WYKOPÓW W GRUNTACH KATEGORII I-V</v>
      </c>
      <c r="E40" s="11" t="str">
        <f>[1]PRZEDMIAR!E77</f>
        <v>x</v>
      </c>
      <c r="F40" s="13" t="str">
        <f>[1]PRZEDMIAR!F77</f>
        <v>x</v>
      </c>
      <c r="G40" s="13" t="s">
        <v>11</v>
      </c>
      <c r="H40" s="13" t="s">
        <v>11</v>
      </c>
    </row>
    <row r="41" spans="1:8" ht="35.1" customHeight="1" x14ac:dyDescent="0.2">
      <c r="A41" s="14">
        <f>[1]PRZEDMIAR!A78</f>
        <v>22</v>
      </c>
      <c r="B41" s="14" t="str">
        <f>[1]PRZEDMIAR!B78</f>
        <v>D 02.01.01</v>
      </c>
      <c r="C41" s="14" t="str">
        <f>[1]PRZEDMIAR!C78</f>
        <v>11</v>
      </c>
      <c r="D41" s="15" t="str">
        <f>[1]PRZEDMIAR!D78</f>
        <v>Roboty ziemne poprzeczne (bez transportu) wykonywane mechanicznie</v>
      </c>
      <c r="E41" s="14" t="str">
        <f>[1]PRZEDMIAR!E78</f>
        <v>m3</v>
      </c>
      <c r="F41" s="16">
        <f>[1]PRZEDMIAR!F78</f>
        <v>175</v>
      </c>
      <c r="G41" s="16"/>
      <c r="H41" s="16" t="str">
        <f t="shared" ref="H41:H42" si="2">IF(ROUND(F41*G41,2)=0," ",ROUND(F41*G41,2))</f>
        <v xml:space="preserve"> </v>
      </c>
    </row>
    <row r="42" spans="1:8" ht="35.1" customHeight="1" x14ac:dyDescent="0.2">
      <c r="A42" s="14">
        <f>[1]PRZEDMIAR!A81</f>
        <v>23</v>
      </c>
      <c r="B42" s="14" t="str">
        <f>[1]PRZEDMIAR!B81</f>
        <v>D 02.01.01</v>
      </c>
      <c r="C42" s="14" t="str">
        <f>[1]PRZEDMIAR!C81</f>
        <v>12</v>
      </c>
      <c r="D42" s="15" t="str">
        <f>[1]PRZEDMIAR!D81</f>
        <v>Wykonanie wykopów z transportem urobku na odkład/nasyp</v>
      </c>
      <c r="E42" s="14" t="str">
        <f>[1]PRZEDMIAR!E81</f>
        <v>m3</v>
      </c>
      <c r="F42" s="16">
        <f>[1]PRZEDMIAR!F81</f>
        <v>622</v>
      </c>
      <c r="G42" s="16"/>
      <c r="H42" s="16" t="str">
        <f t="shared" si="2"/>
        <v xml:space="preserve"> </v>
      </c>
    </row>
    <row r="43" spans="1:8" ht="35.1" customHeight="1" x14ac:dyDescent="0.2">
      <c r="A43" s="11" t="str">
        <f>[1]PRZEDMIAR!A88</f>
        <v>x</v>
      </c>
      <c r="B43" s="11" t="str">
        <f>[1]PRZEDMIAR!B88</f>
        <v>D 02.03.01</v>
      </c>
      <c r="C43" s="11"/>
      <c r="D43" s="12" t="str">
        <f>[1]PRZEDMIAR!D88</f>
        <v>WYKONANIE NASYPÓW</v>
      </c>
      <c r="E43" s="11" t="str">
        <f>[1]PRZEDMIAR!E88</f>
        <v>x</v>
      </c>
      <c r="F43" s="13" t="str">
        <f>[1]PRZEDMIAR!F88</f>
        <v>x</v>
      </c>
      <c r="G43" s="13" t="s">
        <v>11</v>
      </c>
      <c r="H43" s="13" t="s">
        <v>11</v>
      </c>
    </row>
    <row r="44" spans="1:8" ht="35.1" customHeight="1" x14ac:dyDescent="0.2">
      <c r="A44" s="14">
        <f>[1]PRZEDMIAR!A89</f>
        <v>24</v>
      </c>
      <c r="B44" s="14" t="str">
        <f>[1]PRZEDMIAR!B89</f>
        <v>D 02.03.01</v>
      </c>
      <c r="C44" s="14" t="str">
        <f>[1]PRZEDMIAR!C89</f>
        <v>11</v>
      </c>
      <c r="D44" s="15" t="str">
        <f>[1]PRZEDMIAR!D89</f>
        <v xml:space="preserve">Wykonanie nasypów mechanicznie z gruntów kategorii I-VI </v>
      </c>
      <c r="E44" s="14" t="str">
        <f>[1]PRZEDMIAR!E89</f>
        <v>m3</v>
      </c>
      <c r="F44" s="16">
        <f>[1]PRZEDMIAR!F89</f>
        <v>769</v>
      </c>
      <c r="G44" s="16"/>
      <c r="H44" s="16" t="str">
        <f>IF(ROUND(F44*G44,2)=0," ",ROUND(F44*G44,2))</f>
        <v xml:space="preserve"> </v>
      </c>
    </row>
    <row r="45" spans="1:8" ht="35.1" customHeight="1" x14ac:dyDescent="0.2">
      <c r="A45" s="11" t="str">
        <f>[1]PRZEDMIAR!A92</f>
        <v>x</v>
      </c>
      <c r="B45" s="11" t="str">
        <f>[1]PRZEDMIAR!B92</f>
        <v>D 03.02.01</v>
      </c>
      <c r="C45" s="11">
        <f>[1]PRZEDMIAR!C92</f>
        <v>0</v>
      </c>
      <c r="D45" s="12" t="str">
        <f>[1]PRZEDMIAR!D92</f>
        <v>KANALIZACJA DESZCZOWA</v>
      </c>
      <c r="E45" s="11" t="str">
        <f>[1]PRZEDMIAR!E92</f>
        <v>x</v>
      </c>
      <c r="F45" s="13" t="str">
        <f>[1]PRZEDMIAR!F92</f>
        <v>x</v>
      </c>
      <c r="G45" s="13" t="s">
        <v>11</v>
      </c>
      <c r="H45" s="13" t="s">
        <v>11</v>
      </c>
    </row>
    <row r="46" spans="1:8" ht="35.1" customHeight="1" x14ac:dyDescent="0.2">
      <c r="A46" s="14">
        <f>[1]PRZEDMIAR!A93</f>
        <v>25</v>
      </c>
      <c r="B46" s="14" t="str">
        <f>[1]PRZEDMIAR!B93</f>
        <v>D 03.02.01</v>
      </c>
      <c r="C46" s="14" t="str">
        <f>[1]PRZEDMIAR!C93</f>
        <v>11</v>
      </c>
      <c r="D46" s="15" t="str">
        <f>[1]PRZEDMIAR!D93</f>
        <v>Wykonanie kanalizacji deszczowej z rur typu HDPE o SN8, o średnicy DN400 wraz z robotami ziemnymi</v>
      </c>
      <c r="E46" s="14" t="str">
        <f>[1]PRZEDMIAR!E93</f>
        <v>m</v>
      </c>
      <c r="F46" s="16">
        <f>[1]PRZEDMIAR!F93</f>
        <v>100</v>
      </c>
      <c r="G46" s="16"/>
      <c r="H46" s="16" t="str">
        <f t="shared" ref="H46:H50" si="3">IF(ROUND(F46*G46,2)=0," ",ROUND(F46*G46,2))</f>
        <v xml:space="preserve"> </v>
      </c>
    </row>
    <row r="47" spans="1:8" ht="35.1" customHeight="1" x14ac:dyDescent="0.2">
      <c r="A47" s="14">
        <f>[1]PRZEDMIAR!A96</f>
        <v>26</v>
      </c>
      <c r="B47" s="14" t="str">
        <f>[1]PRZEDMIAR!B96</f>
        <v>D 03.02.01</v>
      </c>
      <c r="C47" s="14" t="str">
        <f>[1]PRZEDMIAR!C96</f>
        <v>21</v>
      </c>
      <c r="D47" s="15" t="str">
        <f>[1]PRZEDMIAR!D96</f>
        <v>Wykonanie przykanalików z rur typu HDPE lub PP o średnicy 200 mm</v>
      </c>
      <c r="E47" s="14" t="str">
        <f>[1]PRZEDMIAR!E96</f>
        <v>m</v>
      </c>
      <c r="F47" s="16">
        <f>[1]PRZEDMIAR!F96</f>
        <v>15</v>
      </c>
      <c r="G47" s="16"/>
      <c r="H47" s="16" t="str">
        <f t="shared" si="3"/>
        <v xml:space="preserve"> </v>
      </c>
    </row>
    <row r="48" spans="1:8" ht="35.1" customHeight="1" x14ac:dyDescent="0.2">
      <c r="A48" s="14">
        <f>[1]PRZEDMIAR!A99</f>
        <v>27</v>
      </c>
      <c r="B48" s="14" t="str">
        <f>[1]PRZEDMIAR!B99</f>
        <v>D 03.02.01</v>
      </c>
      <c r="C48" s="14" t="str">
        <f>[1]PRZEDMIAR!C99</f>
        <v>31</v>
      </c>
      <c r="D48" s="15" t="str">
        <f>[1]PRZEDMIAR!D99</f>
        <v>Wykonanie kompletnych studzienek rewizyjnych z PEHD lub PP o średnicy wewnętrznej 1000 mm wraz z pokrywą żeliwną</v>
      </c>
      <c r="E48" s="14" t="str">
        <f>[1]PRZEDMIAR!E99</f>
        <v>szt</v>
      </c>
      <c r="F48" s="16">
        <f>[1]PRZEDMIAR!F99</f>
        <v>8</v>
      </c>
      <c r="G48" s="16"/>
      <c r="H48" s="16" t="str">
        <f t="shared" si="3"/>
        <v xml:space="preserve"> </v>
      </c>
    </row>
    <row r="49" spans="1:8" ht="35.1" customHeight="1" x14ac:dyDescent="0.2">
      <c r="A49" s="14" t="s">
        <v>17</v>
      </c>
      <c r="B49" s="14" t="s">
        <v>18</v>
      </c>
      <c r="C49" s="14">
        <v>31</v>
      </c>
      <c r="D49" s="15" t="s">
        <v>19</v>
      </c>
      <c r="E49" s="14" t="s">
        <v>16</v>
      </c>
      <c r="F49" s="16">
        <v>6</v>
      </c>
      <c r="G49" s="16"/>
      <c r="H49" s="16"/>
    </row>
    <row r="50" spans="1:8" ht="45" x14ac:dyDescent="0.2">
      <c r="A50" s="14">
        <f>[1]PRZEDMIAR!A102</f>
        <v>28</v>
      </c>
      <c r="B50" s="14" t="str">
        <f>[1]PRZEDMIAR!B102</f>
        <v>D 03.02.01</v>
      </c>
      <c r="C50" s="14" t="str">
        <f>[1]PRZEDMIAR!C102</f>
        <v>62</v>
      </c>
      <c r="D50" s="15" t="str">
        <f>[1]PRZEDMIAR!D102</f>
        <v>Wykonanie obudowy wylotów kolektora kanalizacji deszczowej KPED 02.16 DN300 wraz ze stalową kratą oraz włączeniem do ścieku skarpowego</v>
      </c>
      <c r="E50" s="14" t="str">
        <f>[1]PRZEDMIAR!E102</f>
        <v>szt</v>
      </c>
      <c r="F50" s="16">
        <f>[1]PRZEDMIAR!F102</f>
        <v>4</v>
      </c>
      <c r="G50" s="16"/>
      <c r="H50" s="16" t="str">
        <f t="shared" si="3"/>
        <v xml:space="preserve"> </v>
      </c>
    </row>
    <row r="51" spans="1:8" ht="35.1" customHeight="1" x14ac:dyDescent="0.2">
      <c r="A51" s="11" t="str">
        <f>[1]PRZEDMIAR!A105</f>
        <v>x</v>
      </c>
      <c r="B51" s="11" t="str">
        <f>[1]PRZEDMIAR!B105</f>
        <v>D 04.00.00</v>
      </c>
      <c r="C51" s="11"/>
      <c r="D51" s="12" t="str">
        <f>[1]PRZEDMIAR!D105</f>
        <v>PODBUDOWY</v>
      </c>
      <c r="E51" s="11" t="str">
        <f>[1]PRZEDMIAR!E105</f>
        <v>x</v>
      </c>
      <c r="F51" s="13" t="str">
        <f>[1]PRZEDMIAR!F105</f>
        <v>x</v>
      </c>
      <c r="G51" s="13" t="s">
        <v>11</v>
      </c>
      <c r="H51" s="13" t="s">
        <v>11</v>
      </c>
    </row>
    <row r="52" spans="1:8" ht="35.1" customHeight="1" x14ac:dyDescent="0.2">
      <c r="A52" s="11" t="str">
        <f>[1]PRZEDMIAR!A106</f>
        <v>x</v>
      </c>
      <c r="B52" s="11" t="str">
        <f>[1]PRZEDMIAR!B106</f>
        <v>D 04.01.01</v>
      </c>
      <c r="C52" s="11"/>
      <c r="D52" s="12" t="str">
        <f>[1]PRZEDMIAR!D106</f>
        <v>KORYTO WRAZ Z PROFILOWANIEM I ZAGĘSZCZENIEM PODŁOŻA</v>
      </c>
      <c r="E52" s="11" t="str">
        <f>[1]PRZEDMIAR!E106</f>
        <v>x</v>
      </c>
      <c r="F52" s="13" t="str">
        <f>[1]PRZEDMIAR!F106</f>
        <v>x</v>
      </c>
      <c r="G52" s="13" t="s">
        <v>11</v>
      </c>
      <c r="H52" s="13" t="s">
        <v>11</v>
      </c>
    </row>
    <row r="53" spans="1:8" ht="45" x14ac:dyDescent="0.2">
      <c r="A53" s="14">
        <f>[1]PRZEDMIAR!A107</f>
        <v>29</v>
      </c>
      <c r="B53" s="14" t="str">
        <f>[1]PRZEDMIAR!B107</f>
        <v>D 04.01.01</v>
      </c>
      <c r="C53" s="14" t="str">
        <f>[1]PRZEDMIAR!C107</f>
        <v>10</v>
      </c>
      <c r="D53" s="15" t="str">
        <f>[1]PRZEDMIAR!D107</f>
        <v>Wykonanie koryta mechanicznie wraz z profilowaniem i zagęszczeniem podłoża w gruntach kat. I-IV, średnia głębokość koryta 50 cm</v>
      </c>
      <c r="E53" s="14" t="str">
        <f>[1]PRZEDMIAR!E107</f>
        <v>m2</v>
      </c>
      <c r="F53" s="16">
        <f>[1]PRZEDMIAR!F107</f>
        <v>450.7</v>
      </c>
      <c r="G53" s="16"/>
      <c r="H53" s="16" t="str">
        <f>IF(ROUND(F53*G53,2)=0," ",ROUND(F53*G53,2))</f>
        <v xml:space="preserve"> </v>
      </c>
    </row>
    <row r="54" spans="1:8" ht="35.1" customHeight="1" x14ac:dyDescent="0.2">
      <c r="A54" s="11" t="str">
        <f>[1]PRZEDMIAR!A110</f>
        <v>x</v>
      </c>
      <c r="B54" s="11" t="str">
        <f>[1]PRZEDMIAR!B110</f>
        <v>D 04.02.01</v>
      </c>
      <c r="C54" s="11"/>
      <c r="D54" s="12" t="str">
        <f>[1]PRZEDMIAR!D110</f>
        <v xml:space="preserve">WARSTWY ODSĄCZAJACE I ODCINAJĄCE </v>
      </c>
      <c r="E54" s="11" t="str">
        <f>[1]PRZEDMIAR!E110</f>
        <v>x</v>
      </c>
      <c r="F54" s="13" t="str">
        <f>[1]PRZEDMIAR!F110</f>
        <v>x</v>
      </c>
      <c r="G54" s="13" t="s">
        <v>11</v>
      </c>
      <c r="H54" s="13" t="s">
        <v>11</v>
      </c>
    </row>
    <row r="55" spans="1:8" ht="35.1" customHeight="1" x14ac:dyDescent="0.2">
      <c r="A55" s="14">
        <f>[1]PRZEDMIAR!A111</f>
        <v>30</v>
      </c>
      <c r="B55" s="14" t="str">
        <f>[1]PRZEDMIAR!B111</f>
        <v>D 04.02.01</v>
      </c>
      <c r="C55" s="14" t="str">
        <f>[1]PRZEDMIAR!C111</f>
        <v>12</v>
      </c>
      <c r="D55" s="15" t="str">
        <f>[1]PRZEDMIAR!D111</f>
        <v>Wykonanie warstwy odsączajacej z piasku gr. warstwy 15 cm - pod chodniki dla pieszych</v>
      </c>
      <c r="E55" s="14" t="str">
        <f>[1]PRZEDMIAR!E111</f>
        <v>m2</v>
      </c>
      <c r="F55" s="16">
        <f>[1]PRZEDMIAR!F111</f>
        <v>306.60000000000002</v>
      </c>
      <c r="G55" s="16"/>
      <c r="H55" s="16" t="str">
        <f>IF(ROUND(F55*G55,2)=0," ",ROUND(F55*G55,2))</f>
        <v xml:space="preserve"> </v>
      </c>
    </row>
    <row r="56" spans="1:8" ht="35.1" customHeight="1" x14ac:dyDescent="0.2">
      <c r="A56" s="14">
        <f>[1]PRZEDMIAR!A114</f>
        <v>31</v>
      </c>
      <c r="B56" s="14" t="str">
        <f>[1]PRZEDMIAR!B114</f>
        <v>D 04.02.01</v>
      </c>
      <c r="C56" s="14" t="str">
        <f>[1]PRZEDMIAR!C114</f>
        <v>11</v>
      </c>
      <c r="D56" s="15" t="str">
        <f>[1]PRZEDMIAR!D114</f>
        <v>Wykonanie warstwy odsączajacej z pospółki gr. warstwy 20 cm</v>
      </c>
      <c r="E56" s="14" t="str">
        <f>[1]PRZEDMIAR!E114</f>
        <v>m2</v>
      </c>
      <c r="F56" s="16">
        <f>[1]PRZEDMIAR!F114</f>
        <v>450.7</v>
      </c>
      <c r="G56" s="16"/>
      <c r="H56" s="16" t="str">
        <f>IF(ROUND(F56*G56,2)=0," ",ROUND(F56*G56,2))</f>
        <v xml:space="preserve"> </v>
      </c>
    </row>
    <row r="57" spans="1:8" ht="35.1" customHeight="1" x14ac:dyDescent="0.2">
      <c r="A57" s="14">
        <f>[1]PRZEDMIAR!A117</f>
        <v>32</v>
      </c>
      <c r="B57" s="14" t="str">
        <f>[1]PRZEDMIAR!B117</f>
        <v>D 04.02.01</v>
      </c>
      <c r="C57" s="14" t="str">
        <f>[1]PRZEDMIAR!C117</f>
        <v>41</v>
      </c>
      <c r="D57" s="15" t="str">
        <f>[1]PRZEDMIAR!D117</f>
        <v>Wykonanie podsypki cementowo-piaskowej, gr. w-wy 5cm</v>
      </c>
      <c r="E57" s="14" t="str">
        <f>[1]PRZEDMIAR!E117</f>
        <v>m2</v>
      </c>
      <c r="F57" s="16">
        <f>[1]PRZEDMIAR!F117</f>
        <v>306.60000000000002</v>
      </c>
      <c r="G57" s="16"/>
      <c r="H57" s="16" t="str">
        <f>IF(ROUND(F57*G57,2)=0," ",ROUND(F57*G57,2))</f>
        <v xml:space="preserve"> </v>
      </c>
    </row>
    <row r="58" spans="1:8" ht="35.1" customHeight="1" x14ac:dyDescent="0.2">
      <c r="A58" s="11" t="str">
        <f>[1]PRZEDMIAR!A120</f>
        <v>x</v>
      </c>
      <c r="B58" s="11" t="str">
        <f>[1]PRZEDMIAR!B120</f>
        <v>D 04.03.01</v>
      </c>
      <c r="C58" s="11"/>
      <c r="D58" s="12" t="str">
        <f>[1]PRZEDMIAR!D120</f>
        <v>OCZYSZCZENIE I SKROPIENIE WARSTW KONSTRUKCYJNYCH</v>
      </c>
      <c r="E58" s="11" t="str">
        <f>[1]PRZEDMIAR!E120</f>
        <v>x</v>
      </c>
      <c r="F58" s="13" t="str">
        <f>[1]PRZEDMIAR!F120</f>
        <v>x</v>
      </c>
      <c r="G58" s="13" t="s">
        <v>11</v>
      </c>
      <c r="H58" s="13" t="s">
        <v>11</v>
      </c>
    </row>
    <row r="59" spans="1:8" ht="35.1" customHeight="1" x14ac:dyDescent="0.2">
      <c r="A59" s="14">
        <f>[1]PRZEDMIAR!A121</f>
        <v>33</v>
      </c>
      <c r="B59" s="14" t="str">
        <f>[1]PRZEDMIAR!B121</f>
        <v>D 04.03.01</v>
      </c>
      <c r="C59" s="14" t="str">
        <f>[1]PRZEDMIAR!C121</f>
        <v>12</v>
      </c>
      <c r="D59" s="15" t="str">
        <f>[1]PRZEDMIAR!D121</f>
        <v>Oczyszczenie warstw konstrukcyjnych mechanicznie</v>
      </c>
      <c r="E59" s="14" t="str">
        <f>[1]PRZEDMIAR!E121</f>
        <v>m2</v>
      </c>
      <c r="F59" s="16">
        <f>[1]PRZEDMIAR!F121</f>
        <v>1495.4</v>
      </c>
      <c r="G59" s="16"/>
      <c r="H59" s="16" t="str">
        <f t="shared" ref="H59:H60" si="4">IF(ROUND(F59*G59,2)=0," ",ROUND(F59*G59,2))</f>
        <v xml:space="preserve"> </v>
      </c>
    </row>
    <row r="60" spans="1:8" ht="35.1" customHeight="1" x14ac:dyDescent="0.2">
      <c r="A60" s="14">
        <f>[1]PRZEDMIAR!A124</f>
        <v>34</v>
      </c>
      <c r="B60" s="14" t="str">
        <f>[1]PRZEDMIAR!B124</f>
        <v>D 04.03.01</v>
      </c>
      <c r="C60" s="14" t="str">
        <f>[1]PRZEDMIAR!C124</f>
        <v>22</v>
      </c>
      <c r="D60" s="15" t="str">
        <f>[1]PRZEDMIAR!D124</f>
        <v>Skropienie warstw konstrukcyjnych emulsją asfaltową</v>
      </c>
      <c r="E60" s="14" t="str">
        <f>[1]PRZEDMIAR!E124</f>
        <v>m2</v>
      </c>
      <c r="F60" s="16">
        <f>[1]PRZEDMIAR!F124</f>
        <v>1495.4</v>
      </c>
      <c r="G60" s="16"/>
      <c r="H60" s="16" t="str">
        <f t="shared" si="4"/>
        <v xml:space="preserve"> </v>
      </c>
    </row>
    <row r="61" spans="1:8" ht="35.1" customHeight="1" x14ac:dyDescent="0.2">
      <c r="A61" s="11" t="str">
        <f>[1]PRZEDMIAR!A127</f>
        <v>x</v>
      </c>
      <c r="B61" s="11" t="str">
        <f>[1]PRZEDMIAR!B127</f>
        <v>D 04.04.02</v>
      </c>
      <c r="C61" s="11"/>
      <c r="D61" s="12" t="str">
        <f>[1]PRZEDMIAR!D127</f>
        <v>PODBUDOWA Z KRUSZYWA ŁAMANEGO STABILIZOWANEGO MECHANICZNIE</v>
      </c>
      <c r="E61" s="11" t="str">
        <f>[1]PRZEDMIAR!E127</f>
        <v>x</v>
      </c>
      <c r="F61" s="13" t="str">
        <f>[1]PRZEDMIAR!F127</f>
        <v>x</v>
      </c>
      <c r="G61" s="13" t="s">
        <v>11</v>
      </c>
      <c r="H61" s="13" t="s">
        <v>11</v>
      </c>
    </row>
    <row r="62" spans="1:8" ht="45" x14ac:dyDescent="0.2">
      <c r="A62" s="14">
        <f>[1]PRZEDMIAR!A128</f>
        <v>35</v>
      </c>
      <c r="B62" s="14" t="str">
        <f>[1]PRZEDMIAR!B128</f>
        <v>D 04.04.02</v>
      </c>
      <c r="C62" s="14" t="str">
        <f>[1]PRZEDMIAR!C128</f>
        <v>23</v>
      </c>
      <c r="D62" s="15" t="str">
        <f>[1]PRZEDMIAR!D128</f>
        <v>Wykonanie podbudowy z kruszywa łamanego 0/31,5 stabilizowanego mechanicznie, warstwa górna, grubość 15 cm. Podbudowa chodnika dla pieszych</v>
      </c>
      <c r="E62" s="14" t="str">
        <f>[1]PRZEDMIAR!E128</f>
        <v>m2</v>
      </c>
      <c r="F62" s="16">
        <f>[1]PRZEDMIAR!F128</f>
        <v>306.60000000000002</v>
      </c>
      <c r="G62" s="16"/>
      <c r="H62" s="16" t="str">
        <f>IF(ROUND(F62*G62,2)=0," ",ROUND(F62*G62,2))</f>
        <v xml:space="preserve"> </v>
      </c>
    </row>
    <row r="63" spans="1:8" ht="35.1" customHeight="1" x14ac:dyDescent="0.2">
      <c r="A63" s="14">
        <f>[1]PRZEDMIAR!A131</f>
        <v>36</v>
      </c>
      <c r="B63" s="14" t="str">
        <f>[1]PRZEDMIAR!B131</f>
        <v>D 04.04.02</v>
      </c>
      <c r="C63" s="14" t="str">
        <f>[1]PRZEDMIAR!C131</f>
        <v>25</v>
      </c>
      <c r="D63" s="15" t="str">
        <f>[1]PRZEDMIAR!D131</f>
        <v>Wykonanie podbudowy z kruszywa łamanego 0/31,5, warstwa górna, grubość 25 cm</v>
      </c>
      <c r="E63" s="14" t="str">
        <f>[1]PRZEDMIAR!E131</f>
        <v>m2</v>
      </c>
      <c r="F63" s="16">
        <f>[1]PRZEDMIAR!F131</f>
        <v>400.7</v>
      </c>
      <c r="G63" s="16"/>
      <c r="H63" s="16" t="str">
        <f>IF(ROUND(F63*G63,2)=0," ",ROUND(F63*G63,2))</f>
        <v xml:space="preserve"> </v>
      </c>
    </row>
    <row r="64" spans="1:8" ht="35.1" customHeight="1" x14ac:dyDescent="0.2">
      <c r="A64" s="11" t="str">
        <f>[1]PRZEDMIAR!A136</f>
        <v>x</v>
      </c>
      <c r="B64" s="11" t="str">
        <f>[1]PRZEDMIAR!B136</f>
        <v>D 04.07.01</v>
      </c>
      <c r="C64" s="11"/>
      <c r="D64" s="12" t="str">
        <f>[1]PRZEDMIAR!D136</f>
        <v>PODBUDOWA Z BETONU ASFALTOWEGO</v>
      </c>
      <c r="E64" s="11" t="str">
        <f>[1]PRZEDMIAR!E136</f>
        <v>x</v>
      </c>
      <c r="F64" s="13" t="str">
        <f>[1]PRZEDMIAR!F136</f>
        <v>x</v>
      </c>
      <c r="G64" s="13" t="s">
        <v>11</v>
      </c>
      <c r="H64" s="13" t="s">
        <v>11</v>
      </c>
    </row>
    <row r="65" spans="1:8" ht="35.1" customHeight="1" x14ac:dyDescent="0.2">
      <c r="A65" s="14">
        <f>[1]PRZEDMIAR!A137</f>
        <v>37</v>
      </c>
      <c r="B65" s="14" t="str">
        <f>[1]PRZEDMIAR!B137</f>
        <v>D 04.07.01</v>
      </c>
      <c r="C65" s="14" t="str">
        <f>[1]PRZEDMIAR!C137</f>
        <v>14</v>
      </c>
      <c r="D65" s="15" t="str">
        <f>[1]PRZEDMIAR!D137</f>
        <v>Wykonanie podbudowy z betonu asfaltowego o uziarnieniu AC22P, gr. warstwy 8 cm</v>
      </c>
      <c r="E65" s="14" t="str">
        <f>[1]PRZEDMIAR!E137</f>
        <v>m2</v>
      </c>
      <c r="F65" s="16">
        <f>[1]PRZEDMIAR!F137</f>
        <v>494.7</v>
      </c>
      <c r="G65" s="16"/>
      <c r="H65" s="16" t="str">
        <f>IF(ROUND(F65*G65,2)=0," ",ROUND(F65*G65,2))</f>
        <v xml:space="preserve"> </v>
      </c>
    </row>
    <row r="66" spans="1:8" ht="35.1" customHeight="1" x14ac:dyDescent="0.2">
      <c r="A66" s="11" t="str">
        <f>[1]PRZEDMIAR!A142</f>
        <v>x</v>
      </c>
      <c r="B66" s="11" t="str">
        <f>[1]PRZEDMIAR!B142</f>
        <v>D 05.00.00</v>
      </c>
      <c r="C66" s="11"/>
      <c r="D66" s="12" t="str">
        <f>[1]PRZEDMIAR!D142</f>
        <v>NAWIERZCHNIE</v>
      </c>
      <c r="E66" s="11" t="str">
        <f>[1]PRZEDMIAR!E142</f>
        <v>x</v>
      </c>
      <c r="F66" s="13" t="str">
        <f>[1]PRZEDMIAR!F142</f>
        <v>x</v>
      </c>
      <c r="G66" s="13" t="s">
        <v>11</v>
      </c>
      <c r="H66" s="13" t="s">
        <v>11</v>
      </c>
    </row>
    <row r="67" spans="1:8" ht="35.1" customHeight="1" x14ac:dyDescent="0.2">
      <c r="A67" s="11" t="str">
        <f>[1]PRZEDMIAR!A143</f>
        <v>x</v>
      </c>
      <c r="B67" s="11" t="str">
        <f>[1]PRZEDMIAR!B143</f>
        <v>D 05.03.05</v>
      </c>
      <c r="C67" s="11"/>
      <c r="D67" s="12" t="str">
        <f>[1]PRZEDMIAR!D143</f>
        <v>NAWIERZCHNIA Z BETONU ASFALTOWEGO</v>
      </c>
      <c r="E67" s="11" t="str">
        <f>[1]PRZEDMIAR!E143</f>
        <v>x</v>
      </c>
      <c r="F67" s="13" t="str">
        <f>[1]PRZEDMIAR!F143</f>
        <v>x</v>
      </c>
      <c r="G67" s="13" t="s">
        <v>11</v>
      </c>
      <c r="H67" s="13" t="s">
        <v>11</v>
      </c>
    </row>
    <row r="68" spans="1:8" ht="35.1" customHeight="1" x14ac:dyDescent="0.2">
      <c r="A68" s="14">
        <f>[1]PRZEDMIAR!A144</f>
        <v>38</v>
      </c>
      <c r="B68" s="14" t="str">
        <f>[1]PRZEDMIAR!B144</f>
        <v>D 05.03.13</v>
      </c>
      <c r="C68" s="14" t="str">
        <f>[1]PRZEDMIAR!C144</f>
        <v>16</v>
      </c>
      <c r="D68" s="15" t="str">
        <f>[1]PRZEDMIAR!D144</f>
        <v>Wykonanie nawierzchni z betonu asfaltowego, warstwa wiążąca, AC16W, grubość warstwy 6 cm</v>
      </c>
      <c r="E68" s="14" t="str">
        <f>[1]PRZEDMIAR!E144</f>
        <v>m2</v>
      </c>
      <c r="F68" s="16">
        <f>[1]PRZEDMIAR!F144</f>
        <v>494.7</v>
      </c>
      <c r="G68" s="16"/>
      <c r="H68" s="16" t="str">
        <f t="shared" ref="H68:H71" si="5">IF(ROUND(F68*G68,2)=0," ",ROUND(F68*G68,2))</f>
        <v xml:space="preserve"> </v>
      </c>
    </row>
    <row r="69" spans="1:8" ht="35.1" customHeight="1" x14ac:dyDescent="0.2">
      <c r="A69" s="14">
        <f>[1]PRZEDMIAR!A149</f>
        <v>39</v>
      </c>
      <c r="B69" s="14" t="str">
        <f>[1]PRZEDMIAR!B149</f>
        <v>D 05.03.13</v>
      </c>
      <c r="C69" s="14" t="str">
        <f>[1]PRZEDMIAR!C149</f>
        <v>16</v>
      </c>
      <c r="D69" s="15" t="str">
        <f>[1]PRZEDMIAR!D149</f>
        <v>Wykonanie nawierzchni z betonu asfaltowego, warstwa wiążąca, AC16W, grubość warstwy 4 cm - na moście</v>
      </c>
      <c r="E69" s="14" t="str">
        <f>[1]PRZEDMIAR!E149</f>
        <v>m2</v>
      </c>
      <c r="F69" s="16">
        <f>[1]PRZEDMIAR!F149</f>
        <v>105.3</v>
      </c>
      <c r="G69" s="16"/>
      <c r="H69" s="16" t="str">
        <f t="shared" si="5"/>
        <v xml:space="preserve"> </v>
      </c>
    </row>
    <row r="70" spans="1:8" ht="35.1" customHeight="1" x14ac:dyDescent="0.2">
      <c r="A70" s="14">
        <f>[1]PRZEDMIAR!A152</f>
        <v>40</v>
      </c>
      <c r="B70" s="14" t="str">
        <f>[1]PRZEDMIAR!B152</f>
        <v>D 05.03.13</v>
      </c>
      <c r="C70" s="14" t="str">
        <f>[1]PRZEDMIAR!C152</f>
        <v>27</v>
      </c>
      <c r="D70" s="15" t="str">
        <f>[1]PRZEDMIAR!D152</f>
        <v>Wykonanie nawierzchni z betonu asfaltowego warstwa ścieralna AC11S, grubość warstwy 5 cm</v>
      </c>
      <c r="E70" s="14" t="str">
        <f>[1]PRZEDMIAR!E152</f>
        <v>m2</v>
      </c>
      <c r="F70" s="16">
        <f>[1]PRZEDMIAR!F152</f>
        <v>494.7</v>
      </c>
      <c r="G70" s="16"/>
      <c r="H70" s="16" t="str">
        <f t="shared" si="5"/>
        <v xml:space="preserve"> </v>
      </c>
    </row>
    <row r="71" spans="1:8" ht="35.1" customHeight="1" x14ac:dyDescent="0.2">
      <c r="A71" s="14">
        <f>[1]PRZEDMIAR!A157</f>
        <v>41</v>
      </c>
      <c r="B71" s="14" t="str">
        <f>[1]PRZEDMIAR!B157</f>
        <v>D 05.03.13</v>
      </c>
      <c r="C71" s="14" t="str">
        <f>[1]PRZEDMIAR!C157</f>
        <v>27</v>
      </c>
      <c r="D71" s="15" t="str">
        <f>[1]PRZEDMIAR!D157</f>
        <v>Wykonanie nawierzchni z betonu asfaltowego warstwa ścieralna AC11S, grubość warstwy 4 cm - na moście</v>
      </c>
      <c r="E71" s="14" t="str">
        <f>[1]PRZEDMIAR!E157</f>
        <v>m2</v>
      </c>
      <c r="F71" s="16">
        <f>[1]PRZEDMIAR!F157</f>
        <v>105.3</v>
      </c>
      <c r="G71" s="16"/>
      <c r="H71" s="16" t="str">
        <f t="shared" si="5"/>
        <v xml:space="preserve"> </v>
      </c>
    </row>
    <row r="72" spans="1:8" ht="35.1" customHeight="1" x14ac:dyDescent="0.2">
      <c r="A72" s="11" t="str">
        <f>[1]PRZEDMIAR!A160</f>
        <v>x</v>
      </c>
      <c r="B72" s="11" t="str">
        <f>[1]PRZEDMIAR!B160</f>
        <v>D 05.03.11</v>
      </c>
      <c r="C72" s="11"/>
      <c r="D72" s="12" t="str">
        <f>[1]PRZEDMIAR!D160</f>
        <v>RECYKLING (REMIXING)</v>
      </c>
      <c r="E72" s="11" t="str">
        <f>[1]PRZEDMIAR!E160</f>
        <v>x</v>
      </c>
      <c r="F72" s="13" t="str">
        <f>[1]PRZEDMIAR!F160</f>
        <v>x</v>
      </c>
      <c r="G72" s="13" t="s">
        <v>11</v>
      </c>
      <c r="H72" s="13" t="s">
        <v>11</v>
      </c>
    </row>
    <row r="73" spans="1:8" ht="35.1" customHeight="1" x14ac:dyDescent="0.2">
      <c r="A73" s="14">
        <f>[1]PRZEDMIAR!A161</f>
        <v>42</v>
      </c>
      <c r="B73" s="14" t="str">
        <f>[1]PRZEDMIAR!B161</f>
        <v>D 05.03.11</v>
      </c>
      <c r="C73" s="14" t="str">
        <f>[1]PRZEDMIAR!C161</f>
        <v>35</v>
      </c>
      <c r="D73" s="15" t="str">
        <f>[1]PRZEDMIAR!D161</f>
        <v>Wykonanie frezowania nawierzchni asfaltowych na zimno, średnia gr. warstwy 10 cm</v>
      </c>
      <c r="E73" s="14" t="str">
        <f>[1]PRZEDMIAR!E161</f>
        <v>m2</v>
      </c>
      <c r="F73" s="16">
        <f>[1]PRZEDMIAR!F161</f>
        <v>424.79999999999995</v>
      </c>
      <c r="G73" s="16"/>
      <c r="H73" s="16" t="str">
        <f>IF(ROUND(F73*G73,2)=0," ",ROUND(F73*G73,2))</f>
        <v xml:space="preserve"> </v>
      </c>
    </row>
    <row r="74" spans="1:8" ht="35.1" customHeight="1" x14ac:dyDescent="0.2">
      <c r="A74" s="11" t="str">
        <f>[1]PRZEDMIAR!A164</f>
        <v>x</v>
      </c>
      <c r="B74" s="11" t="str">
        <f>[1]PRZEDMIAR!B164</f>
        <v>D 06.00.00</v>
      </c>
      <c r="C74" s="11"/>
      <c r="D74" s="12" t="str">
        <f>[1]PRZEDMIAR!D164</f>
        <v>ROBOTY WYKOŃCZENIOWE</v>
      </c>
      <c r="E74" s="11" t="str">
        <f>[1]PRZEDMIAR!E164</f>
        <v>x</v>
      </c>
      <c r="F74" s="13" t="str">
        <f>[1]PRZEDMIAR!F164</f>
        <v>x</v>
      </c>
      <c r="G74" s="13" t="s">
        <v>11</v>
      </c>
      <c r="H74" s="13" t="s">
        <v>11</v>
      </c>
    </row>
    <row r="75" spans="1:8" ht="35.1" customHeight="1" x14ac:dyDescent="0.2">
      <c r="A75" s="11" t="str">
        <f>[1]PRZEDMIAR!A165</f>
        <v>x</v>
      </c>
      <c r="B75" s="11" t="str">
        <f>[1]PRZEDMIAR!B165</f>
        <v>D 06.01.01</v>
      </c>
      <c r="C75" s="11"/>
      <c r="D75" s="12" t="str">
        <f>[1]PRZEDMIAR!D165</f>
        <v>UMOCNIEINE SKARP, ROWÓW I ŚCIEKÓW</v>
      </c>
      <c r="E75" s="11" t="str">
        <f>[1]PRZEDMIAR!E165</f>
        <v>x</v>
      </c>
      <c r="F75" s="13" t="str">
        <f>[1]PRZEDMIAR!F165</f>
        <v>x</v>
      </c>
      <c r="G75" s="13" t="s">
        <v>11</v>
      </c>
      <c r="H75" s="13" t="s">
        <v>11</v>
      </c>
    </row>
    <row r="76" spans="1:8" ht="35.1" customHeight="1" x14ac:dyDescent="0.2">
      <c r="A76" s="14">
        <f>[1]PRZEDMIAR!A166</f>
        <v>43</v>
      </c>
      <c r="B76" s="14" t="str">
        <f>[1]PRZEDMIAR!B166</f>
        <v>D 06.01.01</v>
      </c>
      <c r="C76" s="14">
        <f>[1]PRZEDMIAR!C166</f>
        <v>22</v>
      </c>
      <c r="D76" s="15" t="str">
        <f>[1]PRZEDMIAR!D166</f>
        <v>Humusowanie z obsianiem skarp przy grubości humusu 10cm</v>
      </c>
      <c r="E76" s="14" t="str">
        <f>[1]PRZEDMIAR!E166</f>
        <v>m2</v>
      </c>
      <c r="F76" s="16">
        <f>[1]PRZEDMIAR!F166</f>
        <v>798</v>
      </c>
      <c r="G76" s="16"/>
      <c r="H76" s="16" t="str">
        <f>IF(ROUND(F76*G76,2)=0," ",ROUND(F76*G76,2))</f>
        <v xml:space="preserve"> </v>
      </c>
    </row>
    <row r="77" spans="1:8" ht="45" x14ac:dyDescent="0.2">
      <c r="A77" s="14">
        <f>[1]PRZEDMIAR!A171</f>
        <v>44</v>
      </c>
      <c r="B77" s="14" t="str">
        <f>[1]PRZEDMIAR!B171</f>
        <v>D 06.01.01</v>
      </c>
      <c r="C77" s="14" t="str">
        <f>[1]PRZEDMIAR!C171</f>
        <v>42</v>
      </c>
      <c r="D77" s="15" t="str">
        <f>[1]PRZEDMIAR!D171</f>
        <v>Umocnienie skarp rowów płytami ażurowymi typu YOMB 75x100x12,5cm na podsypce cementowo - piaskowej 1:4 grubości min. 10cm wraz z okołkowaniem min. 2 paliki/płyta</v>
      </c>
      <c r="E77" s="14" t="str">
        <f>[1]PRZEDMIAR!E171</f>
        <v>m2</v>
      </c>
      <c r="F77" s="16">
        <f>[1]PRZEDMIAR!F171</f>
        <v>182</v>
      </c>
      <c r="G77" s="16"/>
      <c r="H77" s="16" t="str">
        <f t="shared" ref="H77:H81" si="6">IF(ROUND(F77*G77,2)=0," ",ROUND(F77*G77,2))</f>
        <v xml:space="preserve"> </v>
      </c>
    </row>
    <row r="78" spans="1:8" ht="35.1" customHeight="1" x14ac:dyDescent="0.2">
      <c r="A78" s="14">
        <f>[1]PRZEDMIAR!A174</f>
        <v>45</v>
      </c>
      <c r="B78" s="14" t="str">
        <f>[1]PRZEDMIAR!B174</f>
        <v>D 06.01.01.</v>
      </c>
      <c r="C78" s="14">
        <f>[1]PRZEDMIAR!C174</f>
        <v>60</v>
      </c>
      <c r="D78" s="15" t="str">
        <f>[1]PRZEDMIAR!D174</f>
        <v>Umocnienie dna rowów i ścieków elementami prefabrykowanymi korytkowymi wg KPED 01.03 - typu mulda</v>
      </c>
      <c r="E78" s="14" t="str">
        <f>[1]PRZEDMIAR!E174</f>
        <v>m</v>
      </c>
      <c r="F78" s="16">
        <f>[1]PRZEDMIAR!F174</f>
        <v>28</v>
      </c>
      <c r="G78" s="16"/>
      <c r="H78" s="16" t="str">
        <f t="shared" si="6"/>
        <v xml:space="preserve"> </v>
      </c>
    </row>
    <row r="79" spans="1:8" ht="35.1" customHeight="1" x14ac:dyDescent="0.2">
      <c r="A79" s="11" t="str">
        <f>[1]PRZEDMIAR!A177</f>
        <v>x</v>
      </c>
      <c r="B79" s="11" t="str">
        <f>[1]PRZEDMIAR!B177</f>
        <v>D 06.02.01</v>
      </c>
      <c r="C79" s="11"/>
      <c r="D79" s="12" t="str">
        <f>[1]PRZEDMIAR!D177</f>
        <v>PRZEPUSTY POD ZJAZDAMI</v>
      </c>
      <c r="E79" s="11" t="str">
        <f>[1]PRZEDMIAR!E177</f>
        <v>x</v>
      </c>
      <c r="F79" s="13" t="str">
        <f>[1]PRZEDMIAR!F177</f>
        <v>x</v>
      </c>
      <c r="G79" s="13" t="s">
        <v>11</v>
      </c>
      <c r="H79" s="13" t="s">
        <v>11</v>
      </c>
    </row>
    <row r="80" spans="1:8" ht="35.1" customHeight="1" x14ac:dyDescent="0.2">
      <c r="A80" s="14">
        <f>[1]PRZEDMIAR!A178</f>
        <v>46</v>
      </c>
      <c r="B80" s="14" t="str">
        <f>[1]PRZEDMIAR!B178</f>
        <v>06.02.01</v>
      </c>
      <c r="C80" s="14" t="str">
        <f>[1]PRZEDMIAR!C178</f>
        <v>14</v>
      </c>
      <c r="D80" s="15" t="str">
        <f>[1]PRZEDMIAR!D178</f>
        <v>Ułożenie przepustów rurowych o średnicy 60 cm pod zjazdami, SN8</v>
      </c>
      <c r="E80" s="14" t="str">
        <f>[1]PRZEDMIAR!E178</f>
        <v>m</v>
      </c>
      <c r="F80" s="16">
        <f>[1]PRZEDMIAR!F178</f>
        <v>12</v>
      </c>
      <c r="G80" s="16"/>
      <c r="H80" s="16" t="str">
        <f t="shared" si="6"/>
        <v xml:space="preserve"> </v>
      </c>
    </row>
    <row r="81" spans="1:8" ht="35.1" customHeight="1" x14ac:dyDescent="0.2">
      <c r="A81" s="14">
        <f>[1]PRZEDMIAR!A181</f>
        <v>47</v>
      </c>
      <c r="B81" s="14" t="str">
        <f>[1]PRZEDMIAR!B181</f>
        <v>06.02.01</v>
      </c>
      <c r="C81" s="14" t="str">
        <f>[1]PRZEDMIAR!C181</f>
        <v>31</v>
      </c>
      <c r="D81" s="15" t="str">
        <f>[1]PRZEDMIAR!D181</f>
        <v>Wykonanie ścianek czołowych przepustów pod zjazdami</v>
      </c>
      <c r="E81" s="14" t="str">
        <f>[1]PRZEDMIAR!E181</f>
        <v>szt</v>
      </c>
      <c r="F81" s="16">
        <f>[1]PRZEDMIAR!F181</f>
        <v>2</v>
      </c>
      <c r="G81" s="16"/>
      <c r="H81" s="16" t="str">
        <f t="shared" si="6"/>
        <v xml:space="preserve"> </v>
      </c>
    </row>
    <row r="82" spans="1:8" ht="35.1" customHeight="1" x14ac:dyDescent="0.2">
      <c r="A82" s="11" t="str">
        <f>[1]PRZEDMIAR!A184</f>
        <v>x</v>
      </c>
      <c r="B82" s="11" t="str">
        <f>[1]PRZEDMIAR!B184</f>
        <v>D 06.04.01</v>
      </c>
      <c r="C82" s="11"/>
      <c r="D82" s="12" t="str">
        <f>[1]PRZEDMIAR!D184</f>
        <v>ROWY</v>
      </c>
      <c r="E82" s="11" t="str">
        <f>[1]PRZEDMIAR!E184</f>
        <v>x</v>
      </c>
      <c r="F82" s="13" t="str">
        <f>[1]PRZEDMIAR!F184</f>
        <v>x</v>
      </c>
      <c r="G82" s="13" t="s">
        <v>11</v>
      </c>
      <c r="H82" s="13" t="s">
        <v>11</v>
      </c>
    </row>
    <row r="83" spans="1:8" ht="35.1" customHeight="1" x14ac:dyDescent="0.2">
      <c r="A83" s="14">
        <f>[1]PRZEDMIAR!A185</f>
        <v>48</v>
      </c>
      <c r="B83" s="14" t="str">
        <f>[1]PRZEDMIAR!B185</f>
        <v>D 06.04.01</v>
      </c>
      <c r="C83" s="14" t="str">
        <f>[1]PRZEDMIAR!C185</f>
        <v>21</v>
      </c>
      <c r="D83" s="15" t="str">
        <f>[1]PRZEDMIAR!D185</f>
        <v>Oczyszczenie rowów z namułu z profilowaniem skarp rowu</v>
      </c>
      <c r="E83" s="14" t="str">
        <f>[1]PRZEDMIAR!E185</f>
        <v>m</v>
      </c>
      <c r="F83" s="16">
        <f>[1]PRZEDMIAR!F185</f>
        <v>50</v>
      </c>
      <c r="G83" s="16"/>
      <c r="H83" s="16" t="str">
        <f>IF(ROUND(F83*G83,2)=0," ",ROUND(F83*G83,2))</f>
        <v xml:space="preserve"> </v>
      </c>
    </row>
    <row r="84" spans="1:8" ht="35.1" customHeight="1" x14ac:dyDescent="0.2">
      <c r="A84" s="11" t="str">
        <f>[1]PRZEDMIAR!A188</f>
        <v>x</v>
      </c>
      <c r="B84" s="11" t="str">
        <f>[1]PRZEDMIAR!B188</f>
        <v>D 06.03.01</v>
      </c>
      <c r="C84" s="11"/>
      <c r="D84" s="12" t="str">
        <f>[1]PRZEDMIAR!D188</f>
        <v>ŚCINANIE I UZUPEŁNIANIE POBOCZY</v>
      </c>
      <c r="E84" s="11" t="str">
        <f>[1]PRZEDMIAR!E188</f>
        <v>x</v>
      </c>
      <c r="F84" s="13" t="str">
        <f>[1]PRZEDMIAR!F188</f>
        <v>x</v>
      </c>
      <c r="G84" s="13" t="s">
        <v>11</v>
      </c>
      <c r="H84" s="13" t="s">
        <v>11</v>
      </c>
    </row>
    <row r="85" spans="1:8" ht="35.1" customHeight="1" x14ac:dyDescent="0.2">
      <c r="A85" s="14">
        <f>[1]PRZEDMIAR!A189</f>
        <v>49</v>
      </c>
      <c r="B85" s="14" t="str">
        <f>[1]PRZEDMIAR!B189</f>
        <v>D 06.03.01</v>
      </c>
      <c r="C85" s="14" t="str">
        <f>[1]PRZEDMIAR!C189</f>
        <v>32</v>
      </c>
      <c r="D85" s="15" t="str">
        <f>[1]PRZEDMIAR!D189</f>
        <v>Uzupełnienie poboczy kruszywem kamiennym łamanym, stabilizowanym mechanicznie, gr. po zagęszczeniu 20 cm</v>
      </c>
      <c r="E85" s="14" t="str">
        <f>[1]PRZEDMIAR!E189</f>
        <v>m2</v>
      </c>
      <c r="F85" s="16">
        <f>[1]PRZEDMIAR!F189</f>
        <v>67.5</v>
      </c>
      <c r="G85" s="16"/>
      <c r="H85" s="16" t="str">
        <f>IF(ROUND(F85*G85,2)=0," ",ROUND(F85*G85,2))</f>
        <v xml:space="preserve"> </v>
      </c>
    </row>
    <row r="86" spans="1:8" ht="35.1" customHeight="1" x14ac:dyDescent="0.2">
      <c r="A86" s="11" t="str">
        <f>[1]PRZEDMIAR!A194</f>
        <v>x</v>
      </c>
      <c r="B86" s="11" t="str">
        <f>[1]PRZEDMIAR!B194</f>
        <v>D 07.00.00</v>
      </c>
      <c r="C86" s="11"/>
      <c r="D86" s="12" t="str">
        <f>[1]PRZEDMIAR!D194</f>
        <v>OZNAKOWANIE I URZĄDZENIA BEZPIECZEŃSTWA RUCHU</v>
      </c>
      <c r="E86" s="11" t="str">
        <f>[1]PRZEDMIAR!E194</f>
        <v>x</v>
      </c>
      <c r="F86" s="13" t="str">
        <f>[1]PRZEDMIAR!F194</f>
        <v>x</v>
      </c>
      <c r="G86" s="13" t="s">
        <v>11</v>
      </c>
      <c r="H86" s="13" t="s">
        <v>11</v>
      </c>
    </row>
    <row r="87" spans="1:8" ht="35.1" customHeight="1" x14ac:dyDescent="0.2">
      <c r="A87" s="11" t="str">
        <f>[1]PRZEDMIAR!A195</f>
        <v>x</v>
      </c>
      <c r="B87" s="11" t="str">
        <f>[1]PRZEDMIAR!B195</f>
        <v>D 07.02.01</v>
      </c>
      <c r="C87" s="11"/>
      <c r="D87" s="12" t="str">
        <f>[1]PRZEDMIAR!D195</f>
        <v>OZNAKOWANIE PIONOWE</v>
      </c>
      <c r="E87" s="11" t="str">
        <f>[1]PRZEDMIAR!E195</f>
        <v>x</v>
      </c>
      <c r="F87" s="13" t="str">
        <f>[1]PRZEDMIAR!F195</f>
        <v>x</v>
      </c>
      <c r="G87" s="13" t="s">
        <v>11</v>
      </c>
      <c r="H87" s="13" t="s">
        <v>11</v>
      </c>
    </row>
    <row r="88" spans="1:8" ht="35.1" customHeight="1" x14ac:dyDescent="0.2">
      <c r="A88" s="14">
        <f>[1]PRZEDMIAR!A196</f>
        <v>50</v>
      </c>
      <c r="B88" s="14" t="str">
        <f>[1]PRZEDMIAR!B196</f>
        <v>D 07.02.01</v>
      </c>
      <c r="C88" s="14" t="str">
        <f>[1]PRZEDMIAR!C196</f>
        <v>41</v>
      </c>
      <c r="D88" s="15" t="str">
        <f>[1]PRZEDMIAR!D196</f>
        <v>Ustawienie słupków z rur stalowych dla znaków drogowych</v>
      </c>
      <c r="E88" s="14" t="str">
        <f>[1]PRZEDMIAR!E196</f>
        <v>szt</v>
      </c>
      <c r="F88" s="16">
        <f>[1]PRZEDMIAR!F196</f>
        <v>2</v>
      </c>
      <c r="G88" s="16"/>
      <c r="H88" s="16" t="str">
        <f t="shared" ref="H88:H89" si="7">IF(ROUND(F88*G88,2)=0," ",ROUND(F88*G88,2))</f>
        <v xml:space="preserve"> </v>
      </c>
    </row>
    <row r="89" spans="1:8" ht="35.1" customHeight="1" x14ac:dyDescent="0.2">
      <c r="A89" s="14">
        <f>[1]PRZEDMIAR!A199</f>
        <v>51</v>
      </c>
      <c r="B89" s="14" t="str">
        <f>[1]PRZEDMIAR!B199</f>
        <v>D 07.02.01</v>
      </c>
      <c r="C89" s="14" t="str">
        <f>[1]PRZEDMIAR!C199</f>
        <v>44</v>
      </c>
      <c r="D89" s="15" t="str">
        <f>[1]PRZEDMIAR!D199</f>
        <v>Przymocowanie tarcz znaków drogowych odblaskowych do gotowych słupków</v>
      </c>
      <c r="E89" s="14" t="str">
        <f>[1]PRZEDMIAR!E199</f>
        <v>szt</v>
      </c>
      <c r="F89" s="16">
        <f>[1]PRZEDMIAR!F199</f>
        <v>2</v>
      </c>
      <c r="G89" s="16"/>
      <c r="H89" s="16" t="str">
        <f t="shared" si="7"/>
        <v xml:space="preserve"> </v>
      </c>
    </row>
    <row r="90" spans="1:8" ht="35.1" customHeight="1" x14ac:dyDescent="0.2">
      <c r="A90" s="11" t="str">
        <f>[1]PRZEDMIAR!A202</f>
        <v>x</v>
      </c>
      <c r="B90" s="11" t="str">
        <f>[1]PRZEDMIAR!B202</f>
        <v>D 07.06.02</v>
      </c>
      <c r="C90" s="11"/>
      <c r="D90" s="12" t="str">
        <f>[1]PRZEDMIAR!D202</f>
        <v>URZĄDZENIA ZABEZPIECZAJĄCE RUCH PIESZYCH</v>
      </c>
      <c r="E90" s="11" t="str">
        <f>[1]PRZEDMIAR!E202</f>
        <v>x</v>
      </c>
      <c r="F90" s="13" t="str">
        <f>[1]PRZEDMIAR!F202</f>
        <v>x</v>
      </c>
      <c r="G90" s="13" t="s">
        <v>11</v>
      </c>
      <c r="H90" s="13" t="s">
        <v>11</v>
      </c>
    </row>
    <row r="91" spans="1:8" ht="35.1" customHeight="1" x14ac:dyDescent="0.2">
      <c r="A91" s="14">
        <f>[1]PRZEDMIAR!A203</f>
        <v>52</v>
      </c>
      <c r="B91" s="14" t="str">
        <f>[1]PRZEDMIAR!B203</f>
        <v>D 07.05.01</v>
      </c>
      <c r="C91" s="14">
        <f>[1]PRZEDMIAR!C203</f>
        <v>11</v>
      </c>
      <c r="D91" s="15" t="str">
        <f>[1]PRZEDMIAR!D203</f>
        <v>Ustawienie balustrad typu U11a osadzonych na fundamencie betonowym</v>
      </c>
      <c r="E91" s="14" t="str">
        <f>[1]PRZEDMIAR!E203</f>
        <v>m</v>
      </c>
      <c r="F91" s="16">
        <f>[1]PRZEDMIAR!F203</f>
        <v>108.5</v>
      </c>
      <c r="G91" s="16"/>
      <c r="H91" s="16" t="str">
        <f t="shared" ref="H91" si="8">IF(ROUND(F91*G91,2)=0," ",ROUND(F91*G91,2))</f>
        <v xml:space="preserve"> </v>
      </c>
    </row>
    <row r="92" spans="1:8" ht="35.1" customHeight="1" x14ac:dyDescent="0.2">
      <c r="A92" s="11" t="str">
        <f>[1]PRZEDMIAR!A206</f>
        <v>x</v>
      </c>
      <c r="B92" s="11" t="str">
        <f>[1]PRZEDMIAR!B206</f>
        <v>D 08.00.00</v>
      </c>
      <c r="C92" s="11"/>
      <c r="D92" s="12" t="str">
        <f>[1]PRZEDMIAR!D206</f>
        <v>ELEMENTY ULIC</v>
      </c>
      <c r="E92" s="11" t="str">
        <f>[1]PRZEDMIAR!E206</f>
        <v>x</v>
      </c>
      <c r="F92" s="13" t="str">
        <f>[1]PRZEDMIAR!F206</f>
        <v>x</v>
      </c>
      <c r="G92" s="13" t="s">
        <v>11</v>
      </c>
      <c r="H92" s="13" t="s">
        <v>11</v>
      </c>
    </row>
    <row r="93" spans="1:8" ht="35.1" customHeight="1" x14ac:dyDescent="0.2">
      <c r="A93" s="11" t="str">
        <f>[1]PRZEDMIAR!A207</f>
        <v>x</v>
      </c>
      <c r="B93" s="11" t="str">
        <f>[1]PRZEDMIAR!B207</f>
        <v>D 08.02.02</v>
      </c>
      <c r="C93" s="11"/>
      <c r="D93" s="12" t="str">
        <f>[1]PRZEDMIAR!D207</f>
        <v>KRAWĘŻNIKI BETONOWE</v>
      </c>
      <c r="E93" s="11" t="str">
        <f>[1]PRZEDMIAR!E207</f>
        <v>x</v>
      </c>
      <c r="F93" s="13" t="str">
        <f>[1]PRZEDMIAR!F207</f>
        <v>x</v>
      </c>
      <c r="G93" s="13" t="s">
        <v>11</v>
      </c>
      <c r="H93" s="13" t="s">
        <v>11</v>
      </c>
    </row>
    <row r="94" spans="1:8" ht="35.1" customHeight="1" x14ac:dyDescent="0.2">
      <c r="A94" s="14">
        <f>[1]PRZEDMIAR!A208</f>
        <v>53</v>
      </c>
      <c r="B94" s="14" t="str">
        <f>[1]PRZEDMIAR!B208</f>
        <v>D 08.02.02</v>
      </c>
      <c r="C94" s="14">
        <f>[1]PRZEDMIAR!C208</f>
        <v>11</v>
      </c>
      <c r="D94" s="15" t="str">
        <f>[1]PRZEDMIAR!D208</f>
        <v>Ustawienie krawężników betonowych o wymiarach 15x30 cm na ławie betonowej</v>
      </c>
      <c r="E94" s="14" t="str">
        <f>[1]PRZEDMIAR!E208</f>
        <v>m</v>
      </c>
      <c r="F94" s="16">
        <f>[1]PRZEDMIAR!F208</f>
        <v>146</v>
      </c>
      <c r="G94" s="16"/>
      <c r="H94" s="16" t="str">
        <f t="shared" ref="H94" si="9">IF(ROUND(F94*G94,2)=0," ",ROUND(F94*G94,2))</f>
        <v xml:space="preserve"> </v>
      </c>
    </row>
    <row r="95" spans="1:8" ht="35.1" customHeight="1" x14ac:dyDescent="0.2">
      <c r="A95" s="11" t="str">
        <f>[1]PRZEDMIAR!A211</f>
        <v>x</v>
      </c>
      <c r="B95" s="11" t="str">
        <f>[1]PRZEDMIAR!B211</f>
        <v>D 08.02.02</v>
      </c>
      <c r="C95" s="11"/>
      <c r="D95" s="12" t="str">
        <f>[1]PRZEDMIAR!D211</f>
        <v>CHODNIKI Z BRUKOWEJ KOSTKI BETONOWEJ</v>
      </c>
      <c r="E95" s="11" t="str">
        <f>[1]PRZEDMIAR!E211</f>
        <v>x</v>
      </c>
      <c r="F95" s="13" t="str">
        <f>[1]PRZEDMIAR!F211</f>
        <v>x</v>
      </c>
      <c r="G95" s="13" t="s">
        <v>11</v>
      </c>
      <c r="H95" s="13" t="s">
        <v>11</v>
      </c>
    </row>
    <row r="96" spans="1:8" s="22" customFormat="1" ht="30" x14ac:dyDescent="0.25">
      <c r="A96" s="14">
        <f>[1]PRZEDMIAR!A212</f>
        <v>54</v>
      </c>
      <c r="B96" s="14" t="str">
        <f>[1]PRZEDMIAR!B212</f>
        <v>D 08.02.02</v>
      </c>
      <c r="C96" s="14">
        <f>[1]PRZEDMIAR!C212</f>
        <v>11</v>
      </c>
      <c r="D96" s="15" t="str">
        <f>[1]PRZEDMIAR!D212</f>
        <v>Wykonanie chodników z kostki brukowej betonowej grubości 8cm prostokątnej</v>
      </c>
      <c r="E96" s="14" t="str">
        <f>[1]PRZEDMIAR!E212</f>
        <v>m2</v>
      </c>
      <c r="F96" s="16">
        <f>[1]PRZEDMIAR!F212</f>
        <v>306.60000000000002</v>
      </c>
      <c r="G96" s="16"/>
      <c r="H96" s="16" t="str">
        <f>IF(ROUND(F96*G96,2)=0," ",ROUND(F96*G96,2))</f>
        <v xml:space="preserve"> </v>
      </c>
    </row>
    <row r="97" spans="1:8" ht="35.1" customHeight="1" x14ac:dyDescent="0.2">
      <c r="A97" s="11" t="str">
        <f>[1]PRZEDMIAR!A215</f>
        <v>x</v>
      </c>
      <c r="B97" s="11" t="str">
        <f>[1]PRZEDMIAR!B215</f>
        <v>D 08.03.01</v>
      </c>
      <c r="C97" s="11"/>
      <c r="D97" s="12" t="str">
        <f>[1]PRZEDMIAR!D215</f>
        <v>OBRZEŻA BETONOWE</v>
      </c>
      <c r="E97" s="11" t="str">
        <f>[1]PRZEDMIAR!E215</f>
        <v>x</v>
      </c>
      <c r="F97" s="13" t="str">
        <f>[1]PRZEDMIAR!F215</f>
        <v>x</v>
      </c>
      <c r="G97" s="13" t="s">
        <v>11</v>
      </c>
      <c r="H97" s="13" t="s">
        <v>11</v>
      </c>
    </row>
    <row r="98" spans="1:8" ht="35.1" customHeight="1" x14ac:dyDescent="0.2">
      <c r="A98" s="14">
        <f>[1]PRZEDMIAR!A216</f>
        <v>55</v>
      </c>
      <c r="B98" s="14" t="str">
        <f>[1]PRZEDMIAR!B216</f>
        <v>D 08.03.01</v>
      </c>
      <c r="C98" s="14">
        <f>[1]PRZEDMIAR!C216</f>
        <v>12</v>
      </c>
      <c r="D98" s="15" t="str">
        <f>[1]PRZEDMIAR!D216</f>
        <v>Ustawienie obrzeży betonowych w wymiarach 8x30cm na suchym betonie gr. 5cm</v>
      </c>
      <c r="E98" s="14" t="str">
        <f>[1]PRZEDMIAR!E216</f>
        <v>m</v>
      </c>
      <c r="F98" s="16">
        <f>[1]PRZEDMIAR!F216</f>
        <v>170.5</v>
      </c>
      <c r="G98" s="16"/>
      <c r="H98" s="16" t="str">
        <f>IF(ROUND(F98*G98,2)=0," ",ROUND(F98*G98,2))</f>
        <v xml:space="preserve"> </v>
      </c>
    </row>
    <row r="99" spans="1:8" s="22" customFormat="1" ht="35.1" customHeight="1" x14ac:dyDescent="0.25">
      <c r="A99" s="19"/>
      <c r="B99" s="19"/>
      <c r="C99" s="20"/>
      <c r="D99" s="42" t="str">
        <f>"OGÓŁEM: "&amp;A14&amp;""</f>
        <v>OGÓŁEM: ROBOTY DROGOWE</v>
      </c>
      <c r="E99" s="42"/>
      <c r="F99" s="42"/>
      <c r="G99" s="42"/>
      <c r="H99" s="21" t="str">
        <f>IF(SUM(H15:H98)=0," ",SUM(H15:H98))</f>
        <v xml:space="preserve"> </v>
      </c>
    </row>
    <row r="100" spans="1:8" ht="26.1" customHeight="1" x14ac:dyDescent="0.2">
      <c r="A100" s="41" t="s">
        <v>13</v>
      </c>
      <c r="B100" s="41"/>
      <c r="C100" s="41"/>
      <c r="D100" s="41"/>
      <c r="E100" s="41"/>
      <c r="F100" s="41"/>
      <c r="G100" s="41"/>
      <c r="H100" s="41"/>
    </row>
    <row r="101" spans="1:8" ht="35.1" customHeight="1" x14ac:dyDescent="0.2">
      <c r="A101" s="11" t="str">
        <f>[1]PRZEDMIAR!A220</f>
        <v>x</v>
      </c>
      <c r="B101" s="11" t="str">
        <f>[1]PRZEDMIAR!B220</f>
        <v>M 21.00.00</v>
      </c>
      <c r="C101" s="11"/>
      <c r="D101" s="12" t="str">
        <f>[1]PRZEDMIAR!D220</f>
        <v>FUNDAMENTY</v>
      </c>
      <c r="E101" s="11" t="str">
        <f>[1]PRZEDMIAR!E220</f>
        <v>x</v>
      </c>
      <c r="F101" s="13" t="str">
        <f>[1]PRZEDMIAR!F220</f>
        <v>x</v>
      </c>
      <c r="G101" s="13" t="s">
        <v>11</v>
      </c>
      <c r="H101" s="13" t="s">
        <v>11</v>
      </c>
    </row>
    <row r="102" spans="1:8" ht="35.1" customHeight="1" x14ac:dyDescent="0.2">
      <c r="A102" s="11" t="str">
        <f>[1]PRZEDMIAR!A221</f>
        <v>x</v>
      </c>
      <c r="B102" s="11" t="str">
        <f>[1]PRZEDMIAR!B221</f>
        <v>M 21.03.02</v>
      </c>
      <c r="C102" s="11"/>
      <c r="D102" s="12" t="str">
        <f>[1]PRZEDMIAR!D221</f>
        <v>PALE DUŻYCH ŚREDNIC d&lt;1000 mm</v>
      </c>
      <c r="E102" s="11" t="str">
        <f>[1]PRZEDMIAR!E221</f>
        <v>x</v>
      </c>
      <c r="F102" s="13" t="str">
        <f>[1]PRZEDMIAR!F221</f>
        <v>x</v>
      </c>
      <c r="G102" s="13" t="s">
        <v>11</v>
      </c>
      <c r="H102" s="13" t="s">
        <v>11</v>
      </c>
    </row>
    <row r="103" spans="1:8" ht="35.1" customHeight="1" x14ac:dyDescent="0.2">
      <c r="A103" s="14">
        <f>[1]PRZEDMIAR!A222</f>
        <v>56</v>
      </c>
      <c r="B103" s="14" t="str">
        <f>[1]PRZEDMIAR!B222</f>
        <v>M 21.03.02</v>
      </c>
      <c r="C103" s="14" t="str">
        <f>[1]PRZEDMIAR!C222</f>
        <v>11</v>
      </c>
      <c r="D103" s="15" t="str">
        <f>[1]PRZEDMIAR!D222</f>
        <v>Wykonanie pali o średn. d=800 mm - na lądzie beton klasy C25/30. Pale pod przyczółki bez pozostawienia rury obsadowej</v>
      </c>
      <c r="E103" s="14" t="str">
        <f>[1]PRZEDMIAR!E222</f>
        <v>m</v>
      </c>
      <c r="F103" s="16">
        <f>[1]PRZEDMIAR!F222</f>
        <v>102</v>
      </c>
      <c r="G103" s="16"/>
      <c r="H103" s="16" t="str">
        <f t="shared" ref="H103:H105" si="10">IF(ROUND(F103*G103,2)=0," ",ROUND(F103*G103,2))</f>
        <v xml:space="preserve"> </v>
      </c>
    </row>
    <row r="104" spans="1:8" ht="35.1" customHeight="1" x14ac:dyDescent="0.2">
      <c r="A104" s="14">
        <f>[1]PRZEDMIAR!A225</f>
        <v>57</v>
      </c>
      <c r="B104" s="14" t="str">
        <f>[1]PRZEDMIAR!B225</f>
        <v>M 21.03.02</v>
      </c>
      <c r="C104" s="14" t="str">
        <f>[1]PRZEDMIAR!C225</f>
        <v>15</v>
      </c>
      <c r="D104" s="15" t="str">
        <f>[1]PRZEDMIAR!D225</f>
        <v>Wykonanie warstwy wyrównawczej pod korpusy podpór z betonu C12/15 o gr. 20 cm: przyczółki</v>
      </c>
      <c r="E104" s="14" t="str">
        <f>[1]PRZEDMIAR!E225</f>
        <v>m3</v>
      </c>
      <c r="F104" s="16">
        <f>[1]PRZEDMIAR!F225</f>
        <v>11</v>
      </c>
      <c r="G104" s="16"/>
      <c r="H104" s="16" t="str">
        <f t="shared" si="10"/>
        <v xml:space="preserve"> </v>
      </c>
    </row>
    <row r="105" spans="1:8" ht="35.1" customHeight="1" x14ac:dyDescent="0.2">
      <c r="A105" s="14">
        <f>[1]PRZEDMIAR!A229</f>
        <v>58</v>
      </c>
      <c r="B105" s="14" t="str">
        <f>[1]PRZEDMIAR!B229</f>
        <v>M 21.20.01</v>
      </c>
      <c r="C105" s="14" t="str">
        <f>[1]PRZEDMIAR!C229</f>
        <v>97</v>
      </c>
      <c r="D105" s="15" t="str">
        <f>[1]PRZEDMIAR!D229</f>
        <v>Wykonanie zbrojenia pali dużych średnic ze stali klasy AIII N (B500SP)</v>
      </c>
      <c r="E105" s="14" t="str">
        <f>[1]PRZEDMIAR!E229</f>
        <v>kg</v>
      </c>
      <c r="F105" s="16">
        <f>[1]PRZEDMIAR!F229</f>
        <v>8895.6</v>
      </c>
      <c r="G105" s="16"/>
      <c r="H105" s="16" t="str">
        <f t="shared" si="10"/>
        <v xml:space="preserve"> </v>
      </c>
    </row>
    <row r="106" spans="1:8" ht="35.1" customHeight="1" x14ac:dyDescent="0.2">
      <c r="A106" s="11" t="str">
        <f>[1]PRZEDMIAR!A233</f>
        <v>x</v>
      </c>
      <c r="B106" s="11" t="str">
        <f>[1]PRZEDMIAR!B233</f>
        <v>M 22.00.00</v>
      </c>
      <c r="C106" s="11"/>
      <c r="D106" s="12" t="str">
        <f>[1]PRZEDMIAR!D233</f>
        <v>KORPUSY PODPÓR</v>
      </c>
      <c r="E106" s="11" t="str">
        <f>[1]PRZEDMIAR!E233</f>
        <v>x</v>
      </c>
      <c r="F106" s="13" t="str">
        <f>[1]PRZEDMIAR!F233</f>
        <v>x</v>
      </c>
      <c r="G106" s="13" t="s">
        <v>11</v>
      </c>
      <c r="H106" s="13" t="s">
        <v>11</v>
      </c>
    </row>
    <row r="107" spans="1:8" ht="35.1" customHeight="1" x14ac:dyDescent="0.2">
      <c r="A107" s="11" t="str">
        <f>[1]PRZEDMIAR!A234</f>
        <v>x</v>
      </c>
      <c r="B107" s="11" t="str">
        <f>[1]PRZEDMIAR!B234</f>
        <v>M 22.01.01</v>
      </c>
      <c r="C107" s="11"/>
      <c r="D107" s="12" t="str">
        <f>[1]PRZEDMIAR!D234</f>
        <v>PRZYCZÓŁKI ŻELBETOWE - ZWIEŃCZENIE PALI</v>
      </c>
      <c r="E107" s="11" t="str">
        <f>[1]PRZEDMIAR!E234</f>
        <v>x</v>
      </c>
      <c r="F107" s="13" t="str">
        <f>[1]PRZEDMIAR!F234</f>
        <v>x</v>
      </c>
      <c r="G107" s="13" t="s">
        <v>11</v>
      </c>
      <c r="H107" s="13" t="s">
        <v>11</v>
      </c>
    </row>
    <row r="108" spans="1:8" ht="35.1" customHeight="1" x14ac:dyDescent="0.2">
      <c r="A108" s="14">
        <f>[1]PRZEDMIAR!A235</f>
        <v>59</v>
      </c>
      <c r="B108" s="14" t="str">
        <f>[1]PRZEDMIAR!B235</f>
        <v>M 22.01.01</v>
      </c>
      <c r="C108" s="14" t="str">
        <f>[1]PRZEDMIAR!C235</f>
        <v>11</v>
      </c>
      <c r="D108" s="15" t="str">
        <f>[1]PRZEDMIAR!D235</f>
        <v>Wykonanie systemowego deskowania korpusu przyczółków</v>
      </c>
      <c r="E108" s="14" t="str">
        <f>[1]PRZEDMIAR!E235</f>
        <v>kpl</v>
      </c>
      <c r="F108" s="16">
        <f>[1]PRZEDMIAR!F235</f>
        <v>2</v>
      </c>
      <c r="G108" s="16"/>
      <c r="H108" s="16" t="str">
        <f t="shared" ref="H108:H111" si="11">IF(ROUND(F108*G108,2)=0," ",ROUND(F108*G108,2))</f>
        <v xml:space="preserve"> </v>
      </c>
    </row>
    <row r="109" spans="1:8" ht="35.1" customHeight="1" x14ac:dyDescent="0.2">
      <c r="A109" s="14">
        <f>[1]PRZEDMIAR!A238</f>
        <v>60</v>
      </c>
      <c r="B109" s="14" t="str">
        <f>[1]PRZEDMIAR!B238</f>
        <v>M 22.01.01</v>
      </c>
      <c r="C109" s="14">
        <f>[1]PRZEDMIAR!C238</f>
        <v>12</v>
      </c>
      <c r="D109" s="15" t="str">
        <f>[1]PRZEDMIAR!D238</f>
        <v>Wykonanie korpusu przyczółków - zwieńczenie, z betonu C30/37</v>
      </c>
      <c r="E109" s="14" t="str">
        <f>[1]PRZEDMIAR!E238</f>
        <v>m3</v>
      </c>
      <c r="F109" s="16">
        <f>[1]PRZEDMIAR!F238</f>
        <v>99</v>
      </c>
      <c r="G109" s="16"/>
      <c r="H109" s="16" t="str">
        <f t="shared" si="11"/>
        <v xml:space="preserve"> </v>
      </c>
    </row>
    <row r="110" spans="1:8" s="22" customFormat="1" ht="35.1" customHeight="1" x14ac:dyDescent="0.25">
      <c r="A110" s="14">
        <f>[1]PRZEDMIAR!A244</f>
        <v>61</v>
      </c>
      <c r="B110" s="14" t="str">
        <f>[1]PRZEDMIAR!B244</f>
        <v>M 22.01.01</v>
      </c>
      <c r="C110" s="14" t="str">
        <f>[1]PRZEDMIAR!C244</f>
        <v>51</v>
      </c>
      <c r="D110" s="15" t="str">
        <f>[1]PRZEDMIAR!D244</f>
        <v xml:space="preserve">Wykonanie i wbudowanie konstrukcji stałego wyposażenia </v>
      </c>
      <c r="E110" s="14" t="str">
        <f>[1]PRZEDMIAR!E244</f>
        <v>szt</v>
      </c>
      <c r="F110" s="16">
        <f>[1]PRZEDMIAR!F244</f>
        <v>8</v>
      </c>
      <c r="G110" s="16"/>
      <c r="H110" s="16" t="str">
        <f t="shared" si="11"/>
        <v xml:space="preserve"> </v>
      </c>
    </row>
    <row r="111" spans="1:8" s="22" customFormat="1" ht="35.1" customHeight="1" x14ac:dyDescent="0.25">
      <c r="A111" s="14">
        <f>[1]PRZEDMIAR!A247</f>
        <v>62</v>
      </c>
      <c r="B111" s="14" t="str">
        <f>[1]PRZEDMIAR!B247</f>
        <v>M 22.01.01</v>
      </c>
      <c r="C111" s="14">
        <f>[1]PRZEDMIAR!C247</f>
        <v>97</v>
      </c>
      <c r="D111" s="15" t="str">
        <f>[1]PRZEDMIAR!D247</f>
        <v xml:space="preserve">Wykonanie zbrojenia korpusów przyczółków ze stali AIII N (B500SP) </v>
      </c>
      <c r="E111" s="14" t="str">
        <f>[1]PRZEDMIAR!E247</f>
        <v>kg</v>
      </c>
      <c r="F111" s="16">
        <f>[1]PRZEDMIAR!F247</f>
        <v>13631</v>
      </c>
      <c r="G111" s="16"/>
      <c r="H111" s="16" t="str">
        <f t="shared" si="11"/>
        <v xml:space="preserve"> </v>
      </c>
    </row>
    <row r="112" spans="1:8" ht="35.1" customHeight="1" x14ac:dyDescent="0.2">
      <c r="A112" s="11" t="str">
        <f>[1]PRZEDMIAR!A253</f>
        <v>x</v>
      </c>
      <c r="B112" s="11" t="str">
        <f>[1]PRZEDMIAR!B253</f>
        <v>M 23.00.00</v>
      </c>
      <c r="C112" s="11"/>
      <c r="D112" s="12" t="str">
        <f>[1]PRZEDMIAR!D253</f>
        <v>USTROJE NOŚNE</v>
      </c>
      <c r="E112" s="11" t="str">
        <f>[1]PRZEDMIAR!E253</f>
        <v>x</v>
      </c>
      <c r="F112" s="13" t="str">
        <f>[1]PRZEDMIAR!F253</f>
        <v>x</v>
      </c>
      <c r="G112" s="13" t="s">
        <v>11</v>
      </c>
      <c r="H112" s="13" t="s">
        <v>11</v>
      </c>
    </row>
    <row r="113" spans="1:8" s="24" customFormat="1" ht="35.1" customHeight="1" x14ac:dyDescent="0.25">
      <c r="A113" s="11" t="str">
        <f>[1]PRZEDMIAR!A254</f>
        <v>x</v>
      </c>
      <c r="B113" s="11" t="str">
        <f>[1]PRZEDMIAR!B254</f>
        <v>M 23.04.02</v>
      </c>
      <c r="C113" s="11"/>
      <c r="D113" s="12" t="str">
        <f>[1]PRZEDMIAR!D254</f>
        <v>USTRÓJ PREFABRYKOWANY Z BETONOWYCH BELEK SPRĘŻONYCH TYPU "ODWRÓCONE T"</v>
      </c>
      <c r="E113" s="11" t="str">
        <f>[1]PRZEDMIAR!E254</f>
        <v>x</v>
      </c>
      <c r="F113" s="11" t="str">
        <f>[1]PRZEDMIAR!F254</f>
        <v>x</v>
      </c>
      <c r="G113" s="13" t="s">
        <v>11</v>
      </c>
      <c r="H113" s="13" t="s">
        <v>11</v>
      </c>
    </row>
    <row r="114" spans="1:8" s="22" customFormat="1" ht="35.1" customHeight="1" x14ac:dyDescent="0.25">
      <c r="A114" s="14">
        <f>[1]PRZEDMIAR!A255</f>
        <v>63</v>
      </c>
      <c r="B114" s="14" t="str">
        <f>[1]PRZEDMIAR!B255</f>
        <v>M 23.04.02</v>
      </c>
      <c r="C114" s="14" t="str">
        <f>[1]PRZEDMIAR!C255</f>
        <v>31</v>
      </c>
      <c r="D114" s="15" t="str">
        <f>[1]PRZEDMIAR!D255</f>
        <v>Montaż prefabrykowanych belek spreżonych, przęsła o rozpiętości do 15 m - nad wodą. Belki typu Kujan NG o długości L=15,00m</v>
      </c>
      <c r="E114" s="14" t="str">
        <f>[1]PRZEDMIAR!E255</f>
        <v>szt</v>
      </c>
      <c r="F114" s="16">
        <f>[1]PRZEDMIAR!F255</f>
        <v>13</v>
      </c>
      <c r="G114" s="16"/>
      <c r="H114" s="16" t="str">
        <f t="shared" ref="H114:H116" si="12">IF(ROUND(F114*G114,2)=0," ",ROUND(F114*G114,2))</f>
        <v xml:space="preserve"> </v>
      </c>
    </row>
    <row r="115" spans="1:8" s="22" customFormat="1" ht="35.1" customHeight="1" x14ac:dyDescent="0.25">
      <c r="A115" s="14">
        <f>[1]PRZEDMIAR!A258</f>
        <v>64</v>
      </c>
      <c r="B115" s="14" t="str">
        <f>[1]PRZEDMIAR!B258</f>
        <v>M 23.04.01</v>
      </c>
      <c r="C115" s="14" t="str">
        <f>[1]PRZEDMIAR!C258</f>
        <v>42</v>
      </c>
      <c r="D115" s="15" t="str">
        <f>[1]PRZEDMIAR!D258</f>
        <v>Wykonanie części ustroju nośnego "na mokro" z betonu klasy C30/37</v>
      </c>
      <c r="E115" s="14" t="str">
        <f>[1]PRZEDMIAR!E258</f>
        <v>m3</v>
      </c>
      <c r="F115" s="16">
        <f>[1]PRZEDMIAR!F258</f>
        <v>124.8</v>
      </c>
      <c r="G115" s="16"/>
      <c r="H115" s="16" t="str">
        <f t="shared" si="12"/>
        <v xml:space="preserve"> </v>
      </c>
    </row>
    <row r="116" spans="1:8" s="22" customFormat="1" ht="35.1" customHeight="1" x14ac:dyDescent="0.25">
      <c r="A116" s="14">
        <f>[1]PRZEDMIAR!A261</f>
        <v>65</v>
      </c>
      <c r="B116" s="14" t="str">
        <f>[1]PRZEDMIAR!B261</f>
        <v>M 23.04.01</v>
      </c>
      <c r="C116" s="14" t="str">
        <f>[1]PRZEDMIAR!C261</f>
        <v>97</v>
      </c>
      <c r="D116" s="15" t="str">
        <f>[1]PRZEDMIAR!D261</f>
        <v>Wykonanie zbrojenia dla części ustroju "na mokro" ze stali klasy AIII</v>
      </c>
      <c r="E116" s="14" t="str">
        <f>[1]PRZEDMIAR!E261</f>
        <v>kg</v>
      </c>
      <c r="F116" s="16">
        <f>[1]PRZEDMIAR!F261</f>
        <v>8553</v>
      </c>
      <c r="G116" s="16"/>
      <c r="H116" s="16" t="str">
        <f t="shared" si="12"/>
        <v xml:space="preserve"> </v>
      </c>
    </row>
    <row r="117" spans="1:8" ht="35.1" customHeight="1" x14ac:dyDescent="0.2">
      <c r="A117" s="11" t="str">
        <f>[1]PRZEDMIAR!A264</f>
        <v>x</v>
      </c>
      <c r="B117" s="11" t="str">
        <f>[1]PRZEDMIAR!B264</f>
        <v>M 23.30.00</v>
      </c>
      <c r="C117" s="11"/>
      <c r="D117" s="12" t="str">
        <f>[1]PRZEDMIAR!D264</f>
        <v>KAPY CHODNIKOWE</v>
      </c>
      <c r="E117" s="11" t="str">
        <f>[1]PRZEDMIAR!E264</f>
        <v>x</v>
      </c>
      <c r="F117" s="13" t="str">
        <f>[1]PRZEDMIAR!F264</f>
        <v>x</v>
      </c>
      <c r="G117" s="13" t="s">
        <v>11</v>
      </c>
      <c r="H117" s="13" t="s">
        <v>11</v>
      </c>
    </row>
    <row r="118" spans="1:8" s="23" customFormat="1" ht="35.1" customHeight="1" x14ac:dyDescent="0.2">
      <c r="A118" s="11" t="str">
        <f>[1]PRZEDMIAR!A265</f>
        <v>x</v>
      </c>
      <c r="B118" s="11" t="str">
        <f>[1]PRZEDMIAR!B265</f>
        <v>M 23.30.06</v>
      </c>
      <c r="C118" s="11"/>
      <c r="D118" s="12" t="str">
        <f>[1]PRZEDMIAR!D265</f>
        <v>KAPY CHODNIKOWA Z PREFABRYKOWANĄ DESKĄ GZYMSOWĄ</v>
      </c>
      <c r="E118" s="11" t="str">
        <f>[1]PRZEDMIAR!E265</f>
        <v>x</v>
      </c>
      <c r="F118" s="13" t="str">
        <f>[1]PRZEDMIAR!F265</f>
        <v>x</v>
      </c>
      <c r="G118" s="13" t="s">
        <v>11</v>
      </c>
      <c r="H118" s="13" t="s">
        <v>11</v>
      </c>
    </row>
    <row r="119" spans="1:8" s="23" customFormat="1" ht="35.1" customHeight="1" x14ac:dyDescent="0.2">
      <c r="A119" s="14">
        <f>[1]PRZEDMIAR!A266</f>
        <v>66</v>
      </c>
      <c r="B119" s="14" t="str">
        <f>[1]PRZEDMIAR!B266</f>
        <v>M 23.30.06</v>
      </c>
      <c r="C119" s="14" t="str">
        <f>[1]PRZEDMIAR!C266</f>
        <v>01</v>
      </c>
      <c r="D119" s="15" t="str">
        <f>[1]PRZEDMIAR!D266</f>
        <v>Koszt prefabrykowanych desek gzymsowych z betonu poliuretanowego o wymiarach 4x60x100cm</v>
      </c>
      <c r="E119" s="14" t="str">
        <f>[1]PRZEDMIAR!E266</f>
        <v>m3</v>
      </c>
      <c r="F119" s="16">
        <f>[1]PRZEDMIAR!F266</f>
        <v>1.2000000000000002</v>
      </c>
      <c r="G119" s="16"/>
      <c r="H119" s="16" t="str">
        <f t="shared" ref="H119:H124" si="13">IF(ROUND(F119*G119,2)=0," ",ROUND(F119*G119,2))</f>
        <v xml:space="preserve"> </v>
      </c>
    </row>
    <row r="120" spans="1:8" s="23" customFormat="1" ht="35.1" customHeight="1" x14ac:dyDescent="0.2">
      <c r="A120" s="14">
        <f>[1]PRZEDMIAR!A269</f>
        <v>67</v>
      </c>
      <c r="B120" s="14" t="str">
        <f>[1]PRZEDMIAR!B269</f>
        <v>M 23.30.06</v>
      </c>
      <c r="C120" s="14" t="str">
        <f>[1]PRZEDMIAR!C269</f>
        <v>51</v>
      </c>
      <c r="D120" s="15" t="str">
        <f>[1]PRZEDMIAR!D269</f>
        <v>Montaż prefabrykowanych desek gzymsowych z betonu poliuretanowego o kubaturze do 0,1m3/szt</v>
      </c>
      <c r="E120" s="14" t="str">
        <f>[1]PRZEDMIAR!E269</f>
        <v>m3</v>
      </c>
      <c r="F120" s="16">
        <f>[1]PRZEDMIAR!F269</f>
        <v>1.2000000000000002</v>
      </c>
      <c r="G120" s="16"/>
      <c r="H120" s="16" t="str">
        <f t="shared" si="13"/>
        <v xml:space="preserve"> </v>
      </c>
    </row>
    <row r="121" spans="1:8" s="23" customFormat="1" ht="35.1" customHeight="1" x14ac:dyDescent="0.2">
      <c r="A121" s="14">
        <f>[1]PRZEDMIAR!A272</f>
        <v>68</v>
      </c>
      <c r="B121" s="14" t="str">
        <f>[1]PRZEDMIAR!B272</f>
        <v>M 23.30.06</v>
      </c>
      <c r="C121" s="14" t="str">
        <f>[1]PRZEDMIAR!C272</f>
        <v>55</v>
      </c>
      <c r="D121" s="15" t="str">
        <f>[1]PRZEDMIAR!D272</f>
        <v>Wykonanie plyty chodnikowej "na mokro" z betonu klasy C30/37</v>
      </c>
      <c r="E121" s="14" t="str">
        <f>[1]PRZEDMIAR!E272</f>
        <v>m3</v>
      </c>
      <c r="F121" s="16">
        <f>[1]PRZEDMIAR!F272</f>
        <v>31.3</v>
      </c>
      <c r="G121" s="16"/>
      <c r="H121" s="16" t="str">
        <f t="shared" si="13"/>
        <v xml:space="preserve"> </v>
      </c>
    </row>
    <row r="122" spans="1:8" s="23" customFormat="1" ht="35.1" customHeight="1" x14ac:dyDescent="0.2">
      <c r="A122" s="14">
        <f>[1]PRZEDMIAR!A275</f>
        <v>69</v>
      </c>
      <c r="B122" s="14" t="str">
        <f>[1]PRZEDMIAR!B275</f>
        <v>M 23.30.06</v>
      </c>
      <c r="C122" s="14" t="str">
        <f>[1]PRZEDMIAR!C275</f>
        <v>65</v>
      </c>
      <c r="D122" s="15" t="str">
        <f>[1]PRZEDMIAR!D275</f>
        <v>Osadzenie kotew zamocowań balustrad, barier, latarni, kotew kap chodnikowych, itp.</v>
      </c>
      <c r="E122" s="14" t="str">
        <f>[1]PRZEDMIAR!E275</f>
        <v>szt</v>
      </c>
      <c r="F122" s="16">
        <f>[1]PRZEDMIAR!F275</f>
        <v>92</v>
      </c>
      <c r="G122" s="16"/>
      <c r="H122" s="16" t="str">
        <f t="shared" si="13"/>
        <v xml:space="preserve"> </v>
      </c>
    </row>
    <row r="123" spans="1:8" s="23" customFormat="1" ht="45" x14ac:dyDescent="0.2">
      <c r="A123" s="14">
        <f>[1]PRZEDMIAR!A278</f>
        <v>70</v>
      </c>
      <c r="B123" s="14" t="str">
        <f>[1]PRZEDMIAR!B278</f>
        <v>M 23.30.06</v>
      </c>
      <c r="C123" s="14" t="str">
        <f>[1]PRZEDMIAR!C278</f>
        <v>68</v>
      </c>
      <c r="D123" s="15" t="str">
        <f>[1]PRZEDMIAR!D278</f>
        <v>Wykonanie uszczelnienia pomiędzy krawężnikiem, deską gzysmową a betonem chodnika  materiałem trwale plastycznym odpornym na działanie promieni UV</v>
      </c>
      <c r="E123" s="14" t="str">
        <f>[1]PRZEDMIAR!E278</f>
        <v>m</v>
      </c>
      <c r="F123" s="16">
        <f>[1]PRZEDMIAR!F278</f>
        <v>94</v>
      </c>
      <c r="G123" s="16"/>
      <c r="H123" s="16" t="str">
        <f t="shared" si="13"/>
        <v xml:space="preserve"> </v>
      </c>
    </row>
    <row r="124" spans="1:8" s="23" customFormat="1" ht="35.1" customHeight="1" x14ac:dyDescent="0.2">
      <c r="A124" s="14">
        <f>[1]PRZEDMIAR!A281</f>
        <v>71</v>
      </c>
      <c r="B124" s="14" t="str">
        <f>[1]PRZEDMIAR!B281</f>
        <v>M 23.30.06</v>
      </c>
      <c r="C124" s="14" t="str">
        <f>[1]PRZEDMIAR!C281</f>
        <v>97</v>
      </c>
      <c r="D124" s="15" t="str">
        <f>[1]PRZEDMIAR!D281</f>
        <v xml:space="preserve">Wykonanie zbrojenia kap za stali klasy AIII N (B500SP) </v>
      </c>
      <c r="E124" s="14" t="str">
        <f>[1]PRZEDMIAR!E281</f>
        <v>kg</v>
      </c>
      <c r="F124" s="16">
        <f>[1]PRZEDMIAR!F281</f>
        <v>3896</v>
      </c>
      <c r="G124" s="16"/>
      <c r="H124" s="16" t="str">
        <f t="shared" si="13"/>
        <v xml:space="preserve"> </v>
      </c>
    </row>
    <row r="125" spans="1:8" ht="35.1" customHeight="1" x14ac:dyDescent="0.2">
      <c r="A125" s="11" t="str">
        <f>[1]PRZEDMIAR!A284</f>
        <v>x</v>
      </c>
      <c r="B125" s="11" t="str">
        <f>[1]PRZEDMIAR!B284</f>
        <v>M 25.00.00</v>
      </c>
      <c r="C125" s="11"/>
      <c r="D125" s="12" t="str">
        <f>[1]PRZEDMIAR!D284</f>
        <v>URZĄDZENIA DYLATACYJNE</v>
      </c>
      <c r="E125" s="11" t="str">
        <f>[1]PRZEDMIAR!E284</f>
        <v>x</v>
      </c>
      <c r="F125" s="13" t="str">
        <f>[1]PRZEDMIAR!F284</f>
        <v>x</v>
      </c>
      <c r="G125" s="13" t="s">
        <v>11</v>
      </c>
      <c r="H125" s="13" t="s">
        <v>11</v>
      </c>
    </row>
    <row r="126" spans="1:8" s="23" customFormat="1" ht="35.1" customHeight="1" x14ac:dyDescent="0.2">
      <c r="A126" s="11" t="str">
        <f>[1]PRZEDMIAR!A285</f>
        <v>x</v>
      </c>
      <c r="B126" s="11" t="str">
        <f>[1]PRZEDMIAR!B285</f>
        <v>M 25.01.03</v>
      </c>
      <c r="C126" s="11"/>
      <c r="D126" s="12" t="str">
        <f>[1]PRZEDMIAR!D285</f>
        <v>ELASTYCZNE PRZEKRYCIE DYLATACYJNE</v>
      </c>
      <c r="E126" s="11" t="str">
        <f>[1]PRZEDMIAR!E285</f>
        <v>x</v>
      </c>
      <c r="F126" s="13" t="str">
        <f>[1]PRZEDMIAR!F285</f>
        <v>x</v>
      </c>
      <c r="G126" s="13" t="s">
        <v>11</v>
      </c>
      <c r="H126" s="13" t="s">
        <v>11</v>
      </c>
    </row>
    <row r="127" spans="1:8" s="23" customFormat="1" ht="45" x14ac:dyDescent="0.2">
      <c r="A127" s="14">
        <f>[1]PRZEDMIAR!A286</f>
        <v>72</v>
      </c>
      <c r="B127" s="14" t="str">
        <f>[1]PRZEDMIAR!B286</f>
        <v>M 25.01.03</v>
      </c>
      <c r="C127" s="14">
        <f>[1]PRZEDMIAR!C286</f>
        <v>52</v>
      </c>
      <c r="D127" s="15" t="str">
        <f>[1]PRZEDMIAR!D286</f>
        <v>Wykonanie elastycznego przekrycia dylatacyjnego - uciąglenie nawierzchni poprzez zazbrojenie siatką z tworzywa i wypełnienie szczeliny zalewką trwaleplastyczną</v>
      </c>
      <c r="E127" s="14" t="str">
        <f>[1]PRZEDMIAR!E286</f>
        <v>m</v>
      </c>
      <c r="F127" s="16">
        <f>[1]PRZEDMIAR!F286</f>
        <v>24.6</v>
      </c>
      <c r="G127" s="16"/>
      <c r="H127" s="16" t="str">
        <f>IF(ROUND(F127*G127,2)=0," ",ROUND(F127*G127,2))</f>
        <v xml:space="preserve"> </v>
      </c>
    </row>
    <row r="128" spans="1:8" ht="35.1" customHeight="1" x14ac:dyDescent="0.2">
      <c r="A128" s="11" t="str">
        <f>[1]PRZEDMIAR!A289</f>
        <v>x</v>
      </c>
      <c r="B128" s="11" t="str">
        <f>[1]PRZEDMIAR!B289</f>
        <v>M 26.00.00</v>
      </c>
      <c r="C128" s="11"/>
      <c r="D128" s="12" t="str">
        <f>[1]PRZEDMIAR!D289</f>
        <v>ODWODNIENIE</v>
      </c>
      <c r="E128" s="11" t="str">
        <f>[1]PRZEDMIAR!E289</f>
        <v>x</v>
      </c>
      <c r="F128" s="13" t="str">
        <f>[1]PRZEDMIAR!F289</f>
        <v>x</v>
      </c>
      <c r="G128" s="13" t="s">
        <v>11</v>
      </c>
      <c r="H128" s="13" t="s">
        <v>11</v>
      </c>
    </row>
    <row r="129" spans="1:8" ht="35.1" customHeight="1" x14ac:dyDescent="0.2">
      <c r="A129" s="11" t="str">
        <f>[1]PRZEDMIAR!A290</f>
        <v>x</v>
      </c>
      <c r="B129" s="11" t="str">
        <f>[1]PRZEDMIAR!B290</f>
        <v>M 26.01.01</v>
      </c>
      <c r="C129" s="11"/>
      <c r="D129" s="12" t="str">
        <f>[1]PRZEDMIAR!D290</f>
        <v>WPUSTY MOSTOWE</v>
      </c>
      <c r="E129" s="11" t="str">
        <f>[1]PRZEDMIAR!E290</f>
        <v>x</v>
      </c>
      <c r="F129" s="13" t="str">
        <f>[1]PRZEDMIAR!F290</f>
        <v>x</v>
      </c>
      <c r="G129" s="13" t="s">
        <v>11</v>
      </c>
      <c r="H129" s="13" t="s">
        <v>11</v>
      </c>
    </row>
    <row r="130" spans="1:8" s="23" customFormat="1" ht="35.1" customHeight="1" x14ac:dyDescent="0.2">
      <c r="A130" s="14">
        <f>[1]PRZEDMIAR!A291</f>
        <v>73</v>
      </c>
      <c r="B130" s="14" t="str">
        <f>[1]PRZEDMIAR!B291</f>
        <v>M 26.01.01</v>
      </c>
      <c r="C130" s="14" t="str">
        <f>[1]PRZEDMIAR!C291</f>
        <v>01</v>
      </c>
      <c r="D130" s="15" t="str">
        <f>[1]PRZEDMIAR!D291</f>
        <v>Koszt wpustu żeliwnego WM150 mm - wpust krawężnikowy</v>
      </c>
      <c r="E130" s="14" t="str">
        <f>[1]PRZEDMIAR!E291</f>
        <v>szt.</v>
      </c>
      <c r="F130" s="16">
        <f>[1]PRZEDMIAR!F291</f>
        <v>4</v>
      </c>
      <c r="G130" s="16"/>
      <c r="H130" s="16" t="str">
        <f t="shared" ref="H130:H131" si="14">IF(ROUND(F130*G130,2)=0," ",ROUND(F130*G130,2))</f>
        <v xml:space="preserve"> </v>
      </c>
    </row>
    <row r="131" spans="1:8" s="23" customFormat="1" ht="35.1" customHeight="1" x14ac:dyDescent="0.2">
      <c r="A131" s="14">
        <f>[1]PRZEDMIAR!A294</f>
        <v>74</v>
      </c>
      <c r="B131" s="14" t="str">
        <f>[1]PRZEDMIAR!B294</f>
        <v>M 26.01.01</v>
      </c>
      <c r="C131" s="14">
        <f>[1]PRZEDMIAR!C294</f>
        <v>51</v>
      </c>
      <c r="D131" s="15" t="str">
        <f>[1]PRZEDMIAR!D294</f>
        <v>Montaż wpustów żeliwnych d=150 mm</v>
      </c>
      <c r="E131" s="14" t="str">
        <f>[1]PRZEDMIAR!E294</f>
        <v>szt.</v>
      </c>
      <c r="F131" s="16">
        <f>[1]PRZEDMIAR!F294</f>
        <v>4</v>
      </c>
      <c r="G131" s="16"/>
      <c r="H131" s="16" t="str">
        <f t="shared" si="14"/>
        <v xml:space="preserve"> </v>
      </c>
    </row>
    <row r="132" spans="1:8" s="23" customFormat="1" ht="35.1" customHeight="1" x14ac:dyDescent="0.2">
      <c r="A132" s="11" t="str">
        <f>[1]PRZEDMIAR!A297</f>
        <v>x</v>
      </c>
      <c r="B132" s="11" t="str">
        <f>[1]PRZEDMIAR!B297</f>
        <v>M 26.01.02</v>
      </c>
      <c r="C132" s="11"/>
      <c r="D132" s="12" t="str">
        <f>[1]PRZEDMIAR!D297</f>
        <v>SĄCZKI DLA ODWODNIENIA IZOLACJI</v>
      </c>
      <c r="E132" s="11" t="str">
        <f>[1]PRZEDMIAR!E297</f>
        <v>x</v>
      </c>
      <c r="F132" s="13" t="str">
        <f>[1]PRZEDMIAR!F297</f>
        <v>x</v>
      </c>
      <c r="G132" s="13" t="s">
        <v>11</v>
      </c>
      <c r="H132" s="13" t="s">
        <v>11</v>
      </c>
    </row>
    <row r="133" spans="1:8" s="23" customFormat="1" ht="35.1" customHeight="1" x14ac:dyDescent="0.2">
      <c r="A133" s="25">
        <f>[1]PRZEDMIAR!A298</f>
        <v>75</v>
      </c>
      <c r="B133" s="25" t="str">
        <f>[1]PRZEDMIAR!B298</f>
        <v>M 26.01.02</v>
      </c>
      <c r="C133" s="25" t="str">
        <f>[1]PRZEDMIAR!C298</f>
        <v>51</v>
      </c>
      <c r="D133" s="26" t="str">
        <f>[1]PRZEDMIAR!D298</f>
        <v>Montaż saczków odwodnienia izolacji - saczki z HDPE, śr. 48mm wraz z podłączeniem do kolektora</v>
      </c>
      <c r="E133" s="25" t="str">
        <f>[1]PRZEDMIAR!E298</f>
        <v>szt</v>
      </c>
      <c r="F133" s="27">
        <f>[1]PRZEDMIAR!F298</f>
        <v>4</v>
      </c>
      <c r="G133" s="16"/>
      <c r="H133" s="16" t="str">
        <f>IF(ROUND(F133*G133,2)=0," ",ROUND(F133*G133,2))</f>
        <v xml:space="preserve"> </v>
      </c>
    </row>
    <row r="134" spans="1:8" s="23" customFormat="1" ht="35.1" customHeight="1" x14ac:dyDescent="0.2">
      <c r="A134" s="11" t="str">
        <f>[1]PRZEDMIAR!A301</f>
        <v>x</v>
      </c>
      <c r="B134" s="11" t="str">
        <f>[1]PRZEDMIAR!B301</f>
        <v>M 26.01.03</v>
      </c>
      <c r="C134" s="11"/>
      <c r="D134" s="12" t="str">
        <f>[1]PRZEDMIAR!D301</f>
        <v>DRENY DLA ODWODNIENIA IZOLACJI</v>
      </c>
      <c r="E134" s="11" t="str">
        <f>[1]PRZEDMIAR!E301</f>
        <v>x</v>
      </c>
      <c r="F134" s="13" t="str">
        <f>[1]PRZEDMIAR!F301</f>
        <v>x</v>
      </c>
      <c r="G134" s="13" t="s">
        <v>11</v>
      </c>
      <c r="H134" s="13" t="s">
        <v>11</v>
      </c>
    </row>
    <row r="135" spans="1:8" s="23" customFormat="1" ht="35.1" customHeight="1" x14ac:dyDescent="0.2">
      <c r="A135" s="25">
        <f>[1]PRZEDMIAR!A302</f>
        <v>76</v>
      </c>
      <c r="B135" s="25" t="str">
        <f>[1]PRZEDMIAR!B302</f>
        <v>M 26.01.03</v>
      </c>
      <c r="C135" s="25" t="str">
        <f>[1]PRZEDMIAR!C302</f>
        <v>52</v>
      </c>
      <c r="D135" s="26" t="str">
        <f>[1]PRZEDMIAR!D302</f>
        <v>Wykonanie drenów z kruszywa lakierowanego żywicami syntetycznymi z taśmą</v>
      </c>
      <c r="E135" s="25" t="str">
        <f>[1]PRZEDMIAR!E302</f>
        <v>m</v>
      </c>
      <c r="F135" s="27">
        <f>[1]PRZEDMIAR!F302</f>
        <v>70</v>
      </c>
      <c r="G135" s="16"/>
      <c r="H135" s="16" t="str">
        <f>IF(ROUND(F135*G135,2)=0," ",ROUND(F135*G135,2))</f>
        <v xml:space="preserve"> </v>
      </c>
    </row>
    <row r="136" spans="1:8" ht="35.1" customHeight="1" x14ac:dyDescent="0.2">
      <c r="A136" s="11" t="str">
        <f>[1]PRZEDMIAR!A305</f>
        <v>x</v>
      </c>
      <c r="B136" s="11" t="str">
        <f>[1]PRZEDMIAR!B305</f>
        <v>M 27.00.00</v>
      </c>
      <c r="C136" s="11"/>
      <c r="D136" s="12" t="str">
        <f>[1]PRZEDMIAR!D305</f>
        <v>HYDROIZOLACJA</v>
      </c>
      <c r="E136" s="11" t="str">
        <f>[1]PRZEDMIAR!E305</f>
        <v>x</v>
      </c>
      <c r="F136" s="13" t="str">
        <f>[1]PRZEDMIAR!F305</f>
        <v>x</v>
      </c>
      <c r="G136" s="13" t="s">
        <v>11</v>
      </c>
      <c r="H136" s="13" t="s">
        <v>11</v>
      </c>
    </row>
    <row r="137" spans="1:8" s="23" customFormat="1" ht="35.1" customHeight="1" x14ac:dyDescent="0.2">
      <c r="A137" s="11" t="str">
        <f>[1]PRZEDMIAR!A306</f>
        <v>x</v>
      </c>
      <c r="B137" s="11" t="str">
        <f>[1]PRZEDMIAR!B306</f>
        <v>M 27.01.00</v>
      </c>
      <c r="C137" s="11"/>
      <c r="D137" s="12" t="str">
        <f>[1]PRZEDMIAR!D306</f>
        <v>IZOLACJE POWŁOKOWE</v>
      </c>
      <c r="E137" s="11" t="str">
        <f>[1]PRZEDMIAR!E306</f>
        <v>x</v>
      </c>
      <c r="F137" s="13" t="str">
        <f>[1]PRZEDMIAR!F306</f>
        <v>x</v>
      </c>
      <c r="G137" s="13" t="s">
        <v>11</v>
      </c>
      <c r="H137" s="13" t="s">
        <v>11</v>
      </c>
    </row>
    <row r="138" spans="1:8" s="23" customFormat="1" ht="35.1" customHeight="1" x14ac:dyDescent="0.2">
      <c r="A138" s="11" t="str">
        <f>[1]PRZEDMIAR!A307</f>
        <v>x</v>
      </c>
      <c r="B138" s="11" t="str">
        <f>[1]PRZEDMIAR!B307</f>
        <v>M 27.01.01</v>
      </c>
      <c r="C138" s="11"/>
      <c r="D138" s="12" t="str">
        <f>[1]PRZEDMIAR!D307</f>
        <v>POWŁOKA IZOLACYJNA BITUMICZNA - "NA ZIMNO"</v>
      </c>
      <c r="E138" s="11" t="str">
        <f>[1]PRZEDMIAR!E307</f>
        <v>x</v>
      </c>
      <c r="F138" s="13" t="str">
        <f>[1]PRZEDMIAR!F307</f>
        <v>x</v>
      </c>
      <c r="G138" s="13" t="s">
        <v>11</v>
      </c>
      <c r="H138" s="13" t="s">
        <v>11</v>
      </c>
    </row>
    <row r="139" spans="1:8" s="24" customFormat="1" ht="35.1" customHeight="1" x14ac:dyDescent="0.25">
      <c r="A139" s="25">
        <f>[1]PRZEDMIAR!A308</f>
        <v>77</v>
      </c>
      <c r="B139" s="25" t="str">
        <f>[1]PRZEDMIAR!B308</f>
        <v>M 27.01.01</v>
      </c>
      <c r="C139" s="25">
        <f>[1]PRZEDMIAR!C308</f>
        <v>51</v>
      </c>
      <c r="D139" s="26" t="str">
        <f>[1]PRZEDMIAR!D308</f>
        <v>Wykonanie powłokowej izolacji bitumicznej układanej "na zimno" - powierzchnie pionowe i poziome</v>
      </c>
      <c r="E139" s="25" t="str">
        <f>[1]PRZEDMIAR!E308</f>
        <v>m2</v>
      </c>
      <c r="F139" s="27">
        <f>[1]PRZEDMIAR!F308</f>
        <v>186.8</v>
      </c>
      <c r="G139" s="16"/>
      <c r="H139" s="16" t="str">
        <f>IF(ROUND(F139*G139,2)=0," ",ROUND(F139*G139,2))</f>
        <v xml:space="preserve"> </v>
      </c>
    </row>
    <row r="140" spans="1:8" s="23" customFormat="1" ht="35.1" customHeight="1" x14ac:dyDescent="0.2">
      <c r="A140" s="11" t="str">
        <f>[1]PRZEDMIAR!A311</f>
        <v>x</v>
      </c>
      <c r="B140" s="11" t="str">
        <f>[1]PRZEDMIAR!B311</f>
        <v>M 27.02.01</v>
      </c>
      <c r="C140" s="11"/>
      <c r="D140" s="12" t="str">
        <f>[1]PRZEDMIAR!D311</f>
        <v>IZOLACJE ARKUSZOWE</v>
      </c>
      <c r="E140" s="11" t="str">
        <f>[1]PRZEDMIAR!E311</f>
        <v>x</v>
      </c>
      <c r="F140" s="13" t="str">
        <f>[1]PRZEDMIAR!F311</f>
        <v>x</v>
      </c>
      <c r="G140" s="13" t="s">
        <v>11</v>
      </c>
      <c r="H140" s="13" t="s">
        <v>11</v>
      </c>
    </row>
    <row r="141" spans="1:8" s="24" customFormat="1" ht="35.1" customHeight="1" x14ac:dyDescent="0.25">
      <c r="A141" s="25">
        <f>[1]PRZEDMIAR!A312</f>
        <v>78</v>
      </c>
      <c r="B141" s="25" t="str">
        <f>[1]PRZEDMIAR!B312</f>
        <v>M 27.02.01</v>
      </c>
      <c r="C141" s="25" t="str">
        <f>[1]PRZEDMIAR!C312</f>
        <v>01</v>
      </c>
      <c r="D141" s="26" t="str">
        <f>[1]PRZEDMIAR!D312</f>
        <v>Koszt papy zgrzewalnej</v>
      </c>
      <c r="E141" s="25" t="str">
        <f>[1]PRZEDMIAR!E312</f>
        <v>m2</v>
      </c>
      <c r="F141" s="27">
        <f>[1]PRZEDMIAR!F312</f>
        <v>328.65</v>
      </c>
      <c r="G141" s="16"/>
      <c r="H141" s="16" t="str">
        <f t="shared" ref="H141:H142" si="15">IF(ROUND(F141*G141,2)=0," ",ROUND(F141*G141,2))</f>
        <v xml:space="preserve"> </v>
      </c>
    </row>
    <row r="142" spans="1:8" s="24" customFormat="1" ht="35.1" customHeight="1" x14ac:dyDescent="0.25">
      <c r="A142" s="25">
        <f>[1]PRZEDMIAR!A317</f>
        <v>79</v>
      </c>
      <c r="B142" s="25" t="str">
        <f>[1]PRZEDMIAR!B317</f>
        <v>M 27.02.01</v>
      </c>
      <c r="C142" s="25" t="str">
        <f>[1]PRZEDMIAR!C317</f>
        <v>51</v>
      </c>
      <c r="D142" s="26" t="str">
        <f>[1]PRZEDMIAR!D317</f>
        <v>Wykonanie izolacji z papy zgrzewalnej na betonowych płaszczyznach poziomych - 1 x papa</v>
      </c>
      <c r="E142" s="25" t="str">
        <f>[1]PRZEDMIAR!E317</f>
        <v>m2</v>
      </c>
      <c r="F142" s="27">
        <f>[1]PRZEDMIAR!F317</f>
        <v>328.65</v>
      </c>
      <c r="G142" s="16"/>
      <c r="H142" s="16" t="str">
        <f t="shared" si="15"/>
        <v xml:space="preserve"> </v>
      </c>
    </row>
    <row r="143" spans="1:8" ht="35.1" customHeight="1" x14ac:dyDescent="0.2">
      <c r="A143" s="11" t="str">
        <f>[1]PRZEDMIAR!A319</f>
        <v>x</v>
      </c>
      <c r="B143" s="11" t="str">
        <f>[1]PRZEDMIAR!B319</f>
        <v>M 28.00.00</v>
      </c>
      <c r="C143" s="11"/>
      <c r="D143" s="12" t="str">
        <f>[1]PRZEDMIAR!D319</f>
        <v>WYPOSAŻENIE</v>
      </c>
      <c r="E143" s="11" t="str">
        <f>[1]PRZEDMIAR!E319</f>
        <v>x</v>
      </c>
      <c r="F143" s="13" t="str">
        <f>[1]PRZEDMIAR!F319</f>
        <v>x</v>
      </c>
      <c r="G143" s="13" t="s">
        <v>11</v>
      </c>
      <c r="H143" s="13" t="s">
        <v>11</v>
      </c>
    </row>
    <row r="144" spans="1:8" s="23" customFormat="1" ht="35.1" customHeight="1" x14ac:dyDescent="0.2">
      <c r="A144" s="11" t="str">
        <f>[1]PRZEDMIAR!A320</f>
        <v>x</v>
      </c>
      <c r="B144" s="11" t="str">
        <f>[1]PRZEDMIAR!B320</f>
        <v>M 28.05.05</v>
      </c>
      <c r="C144" s="11"/>
      <c r="D144" s="12" t="str">
        <f>[1]PRZEDMIAR!D320</f>
        <v>BARIERO-PORĘCZE</v>
      </c>
      <c r="E144" s="11" t="str">
        <f>[1]PRZEDMIAR!E320</f>
        <v>x</v>
      </c>
      <c r="F144" s="13" t="str">
        <f>[1]PRZEDMIAR!F320</f>
        <v>x</v>
      </c>
      <c r="G144" s="13" t="s">
        <v>11</v>
      </c>
      <c r="H144" s="13" t="s">
        <v>11</v>
      </c>
    </row>
    <row r="145" spans="1:8" s="24" customFormat="1" ht="35.1" customHeight="1" x14ac:dyDescent="0.25">
      <c r="A145" s="25">
        <f>[1]PRZEDMIAR!A321</f>
        <v>80</v>
      </c>
      <c r="B145" s="25" t="str">
        <f>[1]PRZEDMIAR!B321</f>
        <v>M 28.05.05</v>
      </c>
      <c r="C145" s="25" t="str">
        <f>[1]PRZEDMIAR!C321</f>
        <v>01</v>
      </c>
      <c r="D145" s="26" t="str">
        <f>[1]PRZEDMIAR!D321</f>
        <v>Koszt stalowych bariero-poręczy typu H2W3B</v>
      </c>
      <c r="E145" s="25" t="str">
        <f>[1]PRZEDMIAR!E321</f>
        <v>m</v>
      </c>
      <c r="F145" s="27">
        <f>[1]PRZEDMIAR!F321</f>
        <v>47</v>
      </c>
      <c r="G145" s="16"/>
      <c r="H145" s="16" t="str">
        <f t="shared" ref="H145:H146" si="16">IF(ROUND(F145*G145,2)=0," ",ROUND(F145*G145,2))</f>
        <v xml:space="preserve"> </v>
      </c>
    </row>
    <row r="146" spans="1:8" s="24" customFormat="1" ht="35.1" customHeight="1" x14ac:dyDescent="0.25">
      <c r="A146" s="25">
        <f>[1]PRZEDMIAR!A324</f>
        <v>81</v>
      </c>
      <c r="B146" s="25" t="str">
        <f>[1]PRZEDMIAR!B324</f>
        <v>M 28.05.05</v>
      </c>
      <c r="C146" s="25" t="str">
        <f>[1]PRZEDMIAR!C324</f>
        <v>51</v>
      </c>
      <c r="D146" s="26" t="str">
        <f>[1]PRZEDMIAR!D324</f>
        <v>Montaż stalowych bariero-poręczy typu H2W3B</v>
      </c>
      <c r="E146" s="25" t="str">
        <f>[1]PRZEDMIAR!E324</f>
        <v>m</v>
      </c>
      <c r="F146" s="27">
        <f>[1]PRZEDMIAR!F324</f>
        <v>47</v>
      </c>
      <c r="G146" s="16"/>
      <c r="H146" s="16" t="str">
        <f t="shared" si="16"/>
        <v xml:space="preserve"> </v>
      </c>
    </row>
    <row r="147" spans="1:8" s="23" customFormat="1" ht="35.1" customHeight="1" x14ac:dyDescent="0.2">
      <c r="A147" s="11" t="str">
        <f>[1]PRZEDMIAR!A326</f>
        <v>x</v>
      </c>
      <c r="B147" s="11" t="str">
        <f>[1]PRZEDMIAR!B326</f>
        <v>M 28.15.01</v>
      </c>
      <c r="C147" s="11"/>
      <c r="D147" s="12" t="str">
        <f>[1]PRZEDMIAR!D326</f>
        <v>KRAWĘŻNIKI KAMIENNE</v>
      </c>
      <c r="E147" s="11" t="str">
        <f>[1]PRZEDMIAR!E326</f>
        <v>x</v>
      </c>
      <c r="F147" s="13" t="str">
        <f>[1]PRZEDMIAR!F326</f>
        <v>x</v>
      </c>
      <c r="G147" s="13" t="s">
        <v>11</v>
      </c>
      <c r="H147" s="13" t="s">
        <v>11</v>
      </c>
    </row>
    <row r="148" spans="1:8" s="23" customFormat="1" ht="35.1" customHeight="1" x14ac:dyDescent="0.2">
      <c r="A148" s="25">
        <f>[1]PRZEDMIAR!A327</f>
        <v>82</v>
      </c>
      <c r="B148" s="25" t="str">
        <f>[1]PRZEDMIAR!B327</f>
        <v>M 28.15.01</v>
      </c>
      <c r="C148" s="25" t="str">
        <f>[1]PRZEDMIAR!C327</f>
        <v>02</v>
      </c>
      <c r="D148" s="26" t="str">
        <f>[1]PRZEDMIAR!D327</f>
        <v xml:space="preserve">Zakup krawężników kamiennych 20x20cm z kotwami stalowymi osadzonymi na żywicy </v>
      </c>
      <c r="E148" s="25" t="str">
        <f>[1]PRZEDMIAR!E327</f>
        <v>m</v>
      </c>
      <c r="F148" s="27">
        <f>[1]PRZEDMIAR!F327</f>
        <v>32.4</v>
      </c>
      <c r="G148" s="16"/>
      <c r="H148" s="16" t="str">
        <f t="shared" ref="H148:H151" si="17">IF(ROUND(F148*G148,2)=0," ",ROUND(F148*G148,2))</f>
        <v xml:space="preserve"> </v>
      </c>
    </row>
    <row r="149" spans="1:8" s="23" customFormat="1" ht="35.1" customHeight="1" x14ac:dyDescent="0.2">
      <c r="A149" s="14">
        <f>[1]PRZEDMIAR!A330</f>
        <v>83</v>
      </c>
      <c r="B149" s="14" t="str">
        <f>[1]PRZEDMIAR!B330</f>
        <v>M 28.15.01</v>
      </c>
      <c r="C149" s="14" t="str">
        <f>[1]PRZEDMIAR!C330</f>
        <v>51</v>
      </c>
      <c r="D149" s="15" t="str">
        <f>[1]PRZEDMIAR!D330</f>
        <v>Ustawienie krawężników kamiennych na podlewce z mieszanek niskoskurczowych</v>
      </c>
      <c r="E149" s="14" t="str">
        <f>[1]PRZEDMIAR!E330</f>
        <v>m</v>
      </c>
      <c r="F149" s="16">
        <f>[1]PRZEDMIAR!F330</f>
        <v>32.4</v>
      </c>
      <c r="G149" s="16"/>
      <c r="H149" s="16" t="str">
        <f t="shared" si="17"/>
        <v xml:space="preserve"> </v>
      </c>
    </row>
    <row r="150" spans="1:8" ht="35.1" customHeight="1" x14ac:dyDescent="0.2">
      <c r="A150" s="14">
        <f>[1]PRZEDMIAR!A332</f>
        <v>84</v>
      </c>
      <c r="B150" s="14" t="str">
        <f>[1]PRZEDMIAR!B332</f>
        <v>M 28.15.01</v>
      </c>
      <c r="C150" s="14" t="str">
        <f>[1]PRZEDMIAR!C332</f>
        <v>12</v>
      </c>
      <c r="D150" s="15" t="str">
        <f>[1]PRZEDMIAR!D332</f>
        <v>Zakup krawężników kamiennych 30x20cm</v>
      </c>
      <c r="E150" s="14" t="str">
        <f>[1]PRZEDMIAR!E332</f>
        <v>m</v>
      </c>
      <c r="F150" s="16">
        <f>[1]PRZEDMIAR!F332</f>
        <v>14.8</v>
      </c>
      <c r="G150" s="16"/>
      <c r="H150" s="16" t="str">
        <f t="shared" si="17"/>
        <v xml:space="preserve"> </v>
      </c>
    </row>
    <row r="151" spans="1:8" ht="35.1" customHeight="1" x14ac:dyDescent="0.2">
      <c r="A151" s="14">
        <f>[1]PRZEDMIAR!A335</f>
        <v>85</v>
      </c>
      <c r="B151" s="14" t="str">
        <f>[1]PRZEDMIAR!B335</f>
        <v>M 28.15.01</v>
      </c>
      <c r="C151" s="14" t="str">
        <f>[1]PRZEDMIAR!C335</f>
        <v>12</v>
      </c>
      <c r="D151" s="15" t="str">
        <f>[1]PRZEDMIAR!D335</f>
        <v>Ustawienie krawężników kamiennych o wymiarach 20x30cm na ławie betonowej z oporem</v>
      </c>
      <c r="E151" s="14" t="str">
        <f>[1]PRZEDMIAR!E335</f>
        <v>m</v>
      </c>
      <c r="F151" s="16">
        <f>[1]PRZEDMIAR!F335</f>
        <v>14.8</v>
      </c>
      <c r="G151" s="16"/>
      <c r="H151" s="16" t="str">
        <f t="shared" si="17"/>
        <v xml:space="preserve"> </v>
      </c>
    </row>
    <row r="152" spans="1:8" ht="35.1" customHeight="1" x14ac:dyDescent="0.2">
      <c r="A152" s="11" t="str">
        <f>[1]PRZEDMIAR!A338</f>
        <v>x</v>
      </c>
      <c r="B152" s="11" t="str">
        <f>[1]PRZEDMIAR!B338</f>
        <v>M 29.00.00</v>
      </c>
      <c r="C152" s="11"/>
      <c r="D152" s="12" t="str">
        <f>[1]PRZEDMIAR!D338</f>
        <v>ROBOTY PRZYOBIEKTOWE</v>
      </c>
      <c r="E152" s="11" t="str">
        <f>[1]PRZEDMIAR!E338</f>
        <v>x</v>
      </c>
      <c r="F152" s="13" t="str">
        <f>[1]PRZEDMIAR!F338</f>
        <v>x</v>
      </c>
      <c r="G152" s="13" t="s">
        <v>11</v>
      </c>
      <c r="H152" s="13" t="s">
        <v>11</v>
      </c>
    </row>
    <row r="153" spans="1:8" s="23" customFormat="1" ht="35.1" customHeight="1" x14ac:dyDescent="0.2">
      <c r="A153" s="11" t="str">
        <f>[1]PRZEDMIAR!A339</f>
        <v>x</v>
      </c>
      <c r="B153" s="11" t="str">
        <f>[1]PRZEDMIAR!B339</f>
        <v>M.29.03.00</v>
      </c>
      <c r="C153" s="11"/>
      <c r="D153" s="12" t="str">
        <f>[1]PRZEDMIAR!D339</f>
        <v>ROBOTY ZIEMNE W REJONIE PRZYCZÓŁKÓW</v>
      </c>
      <c r="E153" s="11" t="str">
        <f>[1]PRZEDMIAR!E339</f>
        <v>x</v>
      </c>
      <c r="F153" s="13" t="str">
        <f>[1]PRZEDMIAR!F339</f>
        <v>x</v>
      </c>
      <c r="G153" s="13" t="s">
        <v>11</v>
      </c>
      <c r="H153" s="13" t="s">
        <v>11</v>
      </c>
    </row>
    <row r="154" spans="1:8" s="23" customFormat="1" ht="35.1" customHeight="1" x14ac:dyDescent="0.2">
      <c r="A154" s="11" t="str">
        <f>[1]PRZEDMIAR!A340</f>
        <v>x</v>
      </c>
      <c r="B154" s="11" t="str">
        <f>[1]PRZEDMIAR!B340</f>
        <v>M.29.03.01</v>
      </c>
      <c r="C154" s="11"/>
      <c r="D154" s="12" t="str">
        <f>[1]PRZEDMIAR!D340</f>
        <v>ZASYPKA PRZYCZÓŁKA</v>
      </c>
      <c r="E154" s="11" t="str">
        <f>[1]PRZEDMIAR!E340</f>
        <v>x</v>
      </c>
      <c r="F154" s="13" t="str">
        <f>[1]PRZEDMIAR!F340</f>
        <v>x</v>
      </c>
      <c r="G154" s="13" t="s">
        <v>11</v>
      </c>
      <c r="H154" s="13" t="s">
        <v>11</v>
      </c>
    </row>
    <row r="155" spans="1:8" s="23" customFormat="1" ht="35.1" customHeight="1" x14ac:dyDescent="0.2">
      <c r="A155" s="14">
        <f>[1]PRZEDMIAR!A341</f>
        <v>86</v>
      </c>
      <c r="B155" s="14" t="str">
        <f>[1]PRZEDMIAR!B341</f>
        <v>M.29.03.01</v>
      </c>
      <c r="C155" s="14">
        <f>[1]PRZEDMIAR!C341</f>
        <v>11</v>
      </c>
      <c r="D155" s="15" t="str">
        <f>[1]PRZEDMIAR!D341</f>
        <v>Wykonanie zasypki przyczółka - zasypanie przestrzeni za ścianami przyczółka gruntem piaszczystym</v>
      </c>
      <c r="E155" s="14" t="str">
        <f>[1]PRZEDMIAR!E341</f>
        <v>m3</v>
      </c>
      <c r="F155" s="16">
        <f>[1]PRZEDMIAR!F341</f>
        <v>324</v>
      </c>
      <c r="G155" s="16"/>
      <c r="H155" s="16" t="str">
        <f>IF(ROUND(F155*G155,2)=0," ",ROUND(F155*G155,2))</f>
        <v xml:space="preserve"> </v>
      </c>
    </row>
    <row r="156" spans="1:8" s="23" customFormat="1" ht="35.1" customHeight="1" x14ac:dyDescent="0.2">
      <c r="A156" s="11" t="str">
        <f>[1]PRZEDMIAR!A344</f>
        <v>x</v>
      </c>
      <c r="B156" s="11" t="str">
        <f>[1]PRZEDMIAR!B344</f>
        <v>M.29.03.05</v>
      </c>
      <c r="C156" s="11"/>
      <c r="D156" s="12" t="str">
        <f>[1]PRZEDMIAR!D344</f>
        <v>STOŻKI PRZYCZÓŁKÓW</v>
      </c>
      <c r="E156" s="11" t="str">
        <f>[1]PRZEDMIAR!E344</f>
        <v>x</v>
      </c>
      <c r="F156" s="13" t="str">
        <f>[1]PRZEDMIAR!F344</f>
        <v>x</v>
      </c>
      <c r="G156" s="13" t="s">
        <v>11</v>
      </c>
      <c r="H156" s="13" t="s">
        <v>11</v>
      </c>
    </row>
    <row r="157" spans="1:8" s="23" customFormat="1" ht="35.1" customHeight="1" x14ac:dyDescent="0.2">
      <c r="A157" s="14">
        <f>[1]PRZEDMIAR!A345</f>
        <v>87</v>
      </c>
      <c r="B157" s="14" t="str">
        <f>[1]PRZEDMIAR!B345</f>
        <v>M.29.03.05</v>
      </c>
      <c r="C157" s="14" t="str">
        <f>[1]PRZEDMIAR!C345</f>
        <v>01</v>
      </c>
      <c r="D157" s="15" t="str">
        <f>[1]PRZEDMIAR!D345</f>
        <v>Wykonanie nasypów stożka przyczółka gruntem piaszczystym, kategoria gruntu II</v>
      </c>
      <c r="E157" s="14" t="str">
        <f>[1]PRZEDMIAR!E345</f>
        <v>m3</v>
      </c>
      <c r="F157" s="16">
        <f>[1]PRZEDMIAR!F345</f>
        <v>39</v>
      </c>
      <c r="G157" s="16"/>
      <c r="H157" s="16" t="str">
        <f>IF(ROUND(F157*G157,2)=0," ",ROUND(F157*G157,2))</f>
        <v xml:space="preserve"> </v>
      </c>
    </row>
    <row r="158" spans="1:8" s="23" customFormat="1" ht="35.1" customHeight="1" x14ac:dyDescent="0.2">
      <c r="A158" s="11" t="str">
        <f>[1]PRZEDMIAR!A348</f>
        <v>x</v>
      </c>
      <c r="B158" s="11" t="str">
        <f>[1]PRZEDMIAR!B348</f>
        <v>M-29.05.01</v>
      </c>
      <c r="C158" s="11"/>
      <c r="D158" s="12" t="str">
        <f>[1]PRZEDMIAR!D348</f>
        <v>PŁYTY PRZEJŚCIOWE</v>
      </c>
      <c r="E158" s="11" t="str">
        <f>[1]PRZEDMIAR!E348</f>
        <v>x</v>
      </c>
      <c r="F158" s="13" t="str">
        <f>[1]PRZEDMIAR!F348</f>
        <v>x</v>
      </c>
      <c r="G158" s="13" t="s">
        <v>11</v>
      </c>
      <c r="H158" s="13" t="s">
        <v>11</v>
      </c>
    </row>
    <row r="159" spans="1:8" s="23" customFormat="1" ht="35.1" customHeight="1" x14ac:dyDescent="0.2">
      <c r="A159" s="14">
        <f>[1]PRZEDMIAR!A349</f>
        <v>88</v>
      </c>
      <c r="B159" s="14" t="str">
        <f>[1]PRZEDMIAR!B349</f>
        <v>M-29.05.01</v>
      </c>
      <c r="C159" s="14">
        <f>[1]PRZEDMIAR!C349</f>
        <v>11</v>
      </c>
      <c r="D159" s="15" t="str">
        <f>[1]PRZEDMIAR!D349</f>
        <v>Wykonanie płyt przejściowych z betonu klasy C25/30</v>
      </c>
      <c r="E159" s="14" t="str">
        <f>[1]PRZEDMIAR!E349</f>
        <v>m3</v>
      </c>
      <c r="F159" s="16">
        <f>[1]PRZEDMIAR!F349</f>
        <v>27</v>
      </c>
      <c r="G159" s="16"/>
      <c r="H159" s="16" t="str">
        <f t="shared" ref="H159:H161" si="18">IF(ROUND(F159*G159,2)=0," ",ROUND(F159*G159,2))</f>
        <v xml:space="preserve"> </v>
      </c>
    </row>
    <row r="160" spans="1:8" s="23" customFormat="1" ht="35.1" customHeight="1" x14ac:dyDescent="0.2">
      <c r="A160" s="14">
        <f>[1]PRZEDMIAR!A352</f>
        <v>89</v>
      </c>
      <c r="B160" s="14" t="str">
        <f>[1]PRZEDMIAR!B352</f>
        <v>M-29.05.01</v>
      </c>
      <c r="C160" s="14">
        <f>[1]PRZEDMIAR!C352</f>
        <v>11</v>
      </c>
      <c r="D160" s="15" t="str">
        <f>[1]PRZEDMIAR!D352</f>
        <v>Wykonanie wyrównania pod i na płytach przejściowych z betonu klasy C16/20 o gr. 2x10cm</v>
      </c>
      <c r="E160" s="14" t="str">
        <f>[1]PRZEDMIAR!E352</f>
        <v>m3</v>
      </c>
      <c r="F160" s="16">
        <f>[1]PRZEDMIAR!F352</f>
        <v>20.7</v>
      </c>
      <c r="G160" s="16"/>
      <c r="H160" s="16" t="str">
        <f t="shared" si="18"/>
        <v xml:space="preserve"> </v>
      </c>
    </row>
    <row r="161" spans="1:8" s="23" customFormat="1" ht="35.1" customHeight="1" x14ac:dyDescent="0.2">
      <c r="A161" s="14">
        <f>[1]PRZEDMIAR!A355</f>
        <v>90</v>
      </c>
      <c r="B161" s="14" t="str">
        <f>[1]PRZEDMIAR!B355</f>
        <v>M-29.05.01</v>
      </c>
      <c r="C161" s="14">
        <f>[1]PRZEDMIAR!C355</f>
        <v>97</v>
      </c>
      <c r="D161" s="15" t="str">
        <f>[1]PRZEDMIAR!D355</f>
        <v>Wykonanie zbrojenia płyt przejściowych stalą klasy AIII</v>
      </c>
      <c r="E161" s="14" t="str">
        <f>[1]PRZEDMIAR!E355</f>
        <v>kg</v>
      </c>
      <c r="F161" s="16">
        <f>[1]PRZEDMIAR!F355</f>
        <v>10643</v>
      </c>
      <c r="G161" s="16"/>
      <c r="H161" s="16" t="str">
        <f t="shared" si="18"/>
        <v xml:space="preserve"> </v>
      </c>
    </row>
    <row r="162" spans="1:8" ht="35.1" customHeight="1" x14ac:dyDescent="0.2">
      <c r="A162" s="11" t="str">
        <f>[1]PRZEDMIAR!A358</f>
        <v>x</v>
      </c>
      <c r="B162" s="11" t="str">
        <f>[1]PRZEDMIAR!B358</f>
        <v>M 29.15.00</v>
      </c>
      <c r="C162" s="11"/>
      <c r="D162" s="12" t="str">
        <f>[1]PRZEDMIAR!D358</f>
        <v>UMOCNIENIE SKARP STOŻKÓW PRZYCZÓŁKÓW</v>
      </c>
      <c r="E162" s="11" t="str">
        <f>[1]PRZEDMIAR!E358</f>
        <v>x</v>
      </c>
      <c r="F162" s="13" t="str">
        <f>[1]PRZEDMIAR!F358</f>
        <v>x</v>
      </c>
      <c r="G162" s="13" t="s">
        <v>11</v>
      </c>
      <c r="H162" s="13" t="s">
        <v>11</v>
      </c>
    </row>
    <row r="163" spans="1:8" s="23" customFormat="1" ht="35.1" customHeight="1" x14ac:dyDescent="0.2">
      <c r="A163" s="11" t="str">
        <f>[1]PRZEDMIAR!A359</f>
        <v>x</v>
      </c>
      <c r="B163" s="11" t="str">
        <f>[1]PRZEDMIAR!B359</f>
        <v>M.29.15.01</v>
      </c>
      <c r="C163" s="11"/>
      <c r="D163" s="12" t="str">
        <f>[1]PRZEDMIAR!D359</f>
        <v>UMOCNIENIE SKARP STOŻKÓW PRZYCZÓŁKÓW</v>
      </c>
      <c r="E163" s="11" t="str">
        <f>[1]PRZEDMIAR!E359</f>
        <v>x</v>
      </c>
      <c r="F163" s="13" t="str">
        <f>[1]PRZEDMIAR!F359</f>
        <v>x</v>
      </c>
      <c r="G163" s="13" t="s">
        <v>11</v>
      </c>
      <c r="H163" s="13" t="s">
        <v>11</v>
      </c>
    </row>
    <row r="164" spans="1:8" s="23" customFormat="1" ht="35.1" customHeight="1" x14ac:dyDescent="0.2">
      <c r="A164" s="14">
        <f>[1]PRZEDMIAR!A360</f>
        <v>91</v>
      </c>
      <c r="B164" s="14" t="str">
        <f>[1]PRZEDMIAR!B360</f>
        <v>M.29.15.01</v>
      </c>
      <c r="C164" s="14">
        <f>[1]PRZEDMIAR!C360</f>
        <v>11</v>
      </c>
      <c r="D164" s="15" t="str">
        <f>[1]PRZEDMIAR!D360</f>
        <v>Wykonanie umocnienia stożków przyczółkowych prefabrykowanymi płytami betonowymi</v>
      </c>
      <c r="E164" s="14" t="str">
        <f>[1]PRZEDMIAR!E360</f>
        <v>m2</v>
      </c>
      <c r="F164" s="16">
        <f>[1]PRZEDMIAR!F360</f>
        <v>53</v>
      </c>
      <c r="G164" s="16"/>
      <c r="H164" s="16" t="str">
        <f t="shared" ref="H164:H165" si="19">IF(ROUND(F164*G164,2)=0," ",ROUND(F164*G164,2))</f>
        <v xml:space="preserve"> </v>
      </c>
    </row>
    <row r="165" spans="1:8" s="23" customFormat="1" ht="35.1" customHeight="1" x14ac:dyDescent="0.2">
      <c r="A165" s="14">
        <f>[1]PRZEDMIAR!A363</f>
        <v>92</v>
      </c>
      <c r="B165" s="14" t="str">
        <f>[1]PRZEDMIAR!B363</f>
        <v>M.29.15.01</v>
      </c>
      <c r="C165" s="14">
        <f>[1]PRZEDMIAR!C363</f>
        <v>26</v>
      </c>
      <c r="D165" s="15" t="str">
        <f>[1]PRZEDMIAR!D363</f>
        <v>Wykonanie ławy oporowej dla umocnienia stożków przyczółkowych z betonu klasy C20/25 w deskowaniu</v>
      </c>
      <c r="E165" s="14" t="str">
        <f>[1]PRZEDMIAR!E363</f>
        <v>m3</v>
      </c>
      <c r="F165" s="16">
        <f>[1]PRZEDMIAR!F363</f>
        <v>16.8</v>
      </c>
      <c r="G165" s="16"/>
      <c r="H165" s="16" t="str">
        <f t="shared" si="19"/>
        <v xml:space="preserve"> </v>
      </c>
    </row>
    <row r="166" spans="1:8" s="23" customFormat="1" ht="35.1" customHeight="1" x14ac:dyDescent="0.2">
      <c r="A166" s="11" t="str">
        <f>[1]PRZEDMIAR!A366</f>
        <v>x</v>
      </c>
      <c r="B166" s="11" t="str">
        <f>[1]PRZEDMIAR!B366</f>
        <v>M.29.20.00</v>
      </c>
      <c r="C166" s="11"/>
      <c r="D166" s="12" t="str">
        <f>[1]PRZEDMIAR!D366</f>
        <v>ŚCIEKI</v>
      </c>
      <c r="E166" s="11" t="str">
        <f>[1]PRZEDMIAR!E366</f>
        <v>x</v>
      </c>
      <c r="F166" s="13" t="str">
        <f>[1]PRZEDMIAR!F366</f>
        <v>x</v>
      </c>
      <c r="G166" s="13" t="s">
        <v>11</v>
      </c>
      <c r="H166" s="13" t="s">
        <v>11</v>
      </c>
    </row>
    <row r="167" spans="1:8" s="23" customFormat="1" ht="35.1" customHeight="1" x14ac:dyDescent="0.2">
      <c r="A167" s="11" t="str">
        <f>[1]PRZEDMIAR!A367</f>
        <v>x</v>
      </c>
      <c r="B167" s="11" t="str">
        <f>[1]PRZEDMIAR!B367</f>
        <v>M.29.20.01</v>
      </c>
      <c r="C167" s="11"/>
      <c r="D167" s="12" t="str">
        <f>[1]PRZEDMIAR!D367</f>
        <v>ŚCIEKI SKARPOWE</v>
      </c>
      <c r="E167" s="11" t="str">
        <f>[1]PRZEDMIAR!E367</f>
        <v>x</v>
      </c>
      <c r="F167" s="13" t="str">
        <f>[1]PRZEDMIAR!F367</f>
        <v>x</v>
      </c>
      <c r="G167" s="13" t="s">
        <v>11</v>
      </c>
      <c r="H167" s="13" t="s">
        <v>11</v>
      </c>
    </row>
    <row r="168" spans="1:8" s="23" customFormat="1" ht="35.1" customHeight="1" x14ac:dyDescent="0.2">
      <c r="A168" s="14">
        <f>[1]PRZEDMIAR!A368</f>
        <v>93</v>
      </c>
      <c r="B168" s="14" t="str">
        <f>[1]PRZEDMIAR!B368</f>
        <v>M.29.20.01</v>
      </c>
      <c r="C168" s="14">
        <f>[1]PRZEDMIAR!C368</f>
        <v>11</v>
      </c>
      <c r="D168" s="15" t="str">
        <f>[1]PRZEDMIAR!D368</f>
        <v>Wykonanie ścieków skarpowych z betonowych elementów prefabrykowanych - korytkowych</v>
      </c>
      <c r="E168" s="14" t="str">
        <f>[1]PRZEDMIAR!E368</f>
        <v>m</v>
      </c>
      <c r="F168" s="16">
        <f>[1]PRZEDMIAR!F368</f>
        <v>10.5</v>
      </c>
      <c r="G168" s="16"/>
      <c r="H168" s="16" t="str">
        <f t="shared" ref="H168" si="20">IF(ROUND(F168*G168,2)=0," ",ROUND(F168*G168,2))</f>
        <v xml:space="preserve"> </v>
      </c>
    </row>
    <row r="169" spans="1:8" ht="35.1" customHeight="1" x14ac:dyDescent="0.2">
      <c r="A169" s="11" t="str">
        <f>[1]PRZEDMIAR!A371</f>
        <v>x</v>
      </c>
      <c r="B169" s="11" t="str">
        <f>[1]PRZEDMIAR!B371</f>
        <v>M 29.30.00</v>
      </c>
      <c r="C169" s="11"/>
      <c r="D169" s="12" t="str">
        <f>[1]PRZEDMIAR!D371</f>
        <v>ROBOTY REGULACYJNE</v>
      </c>
      <c r="E169" s="11" t="str">
        <f>[1]PRZEDMIAR!E371</f>
        <v>x</v>
      </c>
      <c r="F169" s="13" t="str">
        <f>[1]PRZEDMIAR!F371</f>
        <v>x</v>
      </c>
      <c r="G169" s="13" t="s">
        <v>11</v>
      </c>
      <c r="H169" s="13" t="s">
        <v>11</v>
      </c>
    </row>
    <row r="170" spans="1:8" s="23" customFormat="1" ht="35.1" customHeight="1" x14ac:dyDescent="0.2">
      <c r="A170" s="11" t="str">
        <f>[1]PRZEDMIAR!A372</f>
        <v>x</v>
      </c>
      <c r="B170" s="11" t="str">
        <f>[1]PRZEDMIAR!B372</f>
        <v>M 29.30.01</v>
      </c>
      <c r="C170" s="11"/>
      <c r="D170" s="12" t="str">
        <f>[1]PRZEDMIAR!D372</f>
        <v>UMOCNIENIE KONSTRUKCJAMI KAMIENNYMI SKARP I DNA RZEK, KANALÓW I ROWÓW</v>
      </c>
      <c r="E170" s="11" t="str">
        <f>[1]PRZEDMIAR!E372</f>
        <v>x</v>
      </c>
      <c r="F170" s="13" t="str">
        <f>[1]PRZEDMIAR!F372</f>
        <v>x</v>
      </c>
      <c r="G170" s="13" t="s">
        <v>11</v>
      </c>
      <c r="H170" s="13" t="s">
        <v>11</v>
      </c>
    </row>
    <row r="171" spans="1:8" s="23" customFormat="1" ht="45" x14ac:dyDescent="0.2">
      <c r="A171" s="14">
        <f>[1]PRZEDMIAR!A373</f>
        <v>94</v>
      </c>
      <c r="B171" s="14" t="str">
        <f>[1]PRZEDMIAR!B373</f>
        <v>M 29.30.01</v>
      </c>
      <c r="C171" s="14" t="str">
        <f>[1]PRZEDMIAR!C373</f>
        <v>01</v>
      </c>
      <c r="D171" s="15" t="str">
        <f>[1]PRZEDMIAR!D373</f>
        <v>Wykonanie narzutu kamiennego w dnie z kamienia o średnicy powyżej 50 cm, z zastosowaniem kamienia do klinowania o średnicy min. 30 cm. Kamień ułożony na ścieli faszynowej gr. 30 cm</v>
      </c>
      <c r="E171" s="14" t="str">
        <f>[1]PRZEDMIAR!E373</f>
        <v>m3</v>
      </c>
      <c r="F171" s="16">
        <f>[1]PRZEDMIAR!F373</f>
        <v>36.749999999999993</v>
      </c>
      <c r="G171" s="16"/>
      <c r="H171" s="16" t="str">
        <f>IF(ROUND(F171*G171,2)=0," ",ROUND(F171*G171,2))</f>
        <v xml:space="preserve"> </v>
      </c>
    </row>
    <row r="172" spans="1:8" s="23" customFormat="1" ht="60" x14ac:dyDescent="0.2">
      <c r="A172" s="14">
        <f>[1]PRZEDMIAR!A376</f>
        <v>95</v>
      </c>
      <c r="B172" s="14" t="str">
        <f>[1]PRZEDMIAR!B376</f>
        <v>M 29.30.01</v>
      </c>
      <c r="C172" s="14" t="str">
        <f>[1]PRZEDMIAR!C376</f>
        <v>01</v>
      </c>
      <c r="D172" s="15" t="str">
        <f>[1]PRZEDMIAR!D376</f>
        <v>Wykonanie narzutu kamiennego skarp rzeki powyżej opaski z kamienia o średnicy powyżej 30 cm, z zastosowaniem kamienia do klinowania o średnicy min. 20 cm. Kamień ułożony na geowłókninie separacyjnej</v>
      </c>
      <c r="E172" s="14" t="str">
        <f>[1]PRZEDMIAR!E376</f>
        <v>m3</v>
      </c>
      <c r="F172" s="16">
        <f>[1]PRZEDMIAR!F376</f>
        <v>42.000000000000007</v>
      </c>
      <c r="G172" s="16"/>
      <c r="H172" s="16" t="str">
        <f>IF(ROUND(F172*G172,2)=0," ",ROUND(F172*G172,2))</f>
        <v xml:space="preserve"> </v>
      </c>
    </row>
    <row r="173" spans="1:8" s="23" customFormat="1" ht="60" x14ac:dyDescent="0.2">
      <c r="A173" s="14">
        <f>[1]PRZEDMIAR!A379</f>
        <v>96</v>
      </c>
      <c r="B173" s="14" t="str">
        <f>[1]PRZEDMIAR!B379</f>
        <v>M 29.30.01</v>
      </c>
      <c r="C173" s="14" t="str">
        <f>[1]PRZEDMIAR!C379</f>
        <v>11</v>
      </c>
      <c r="D173" s="15" t="str">
        <f>[1]PRZEDMIAR!D379</f>
        <v>Wykonanie opaski kamiennej na brzegach rzeki z kamienia o średnicy powyżej 50 cm, wciątych w dno rzeki, z zastosowaniem kamienia do klinowania o średnicy min. 30 cm. Opaska na ścieli faszynowej gr. 30 cm</v>
      </c>
      <c r="E173" s="14" t="str">
        <f>[1]PRZEDMIAR!E379</f>
        <v>m3</v>
      </c>
      <c r="F173" s="16">
        <f>[1]PRZEDMIAR!F379</f>
        <v>105</v>
      </c>
      <c r="G173" s="16"/>
      <c r="H173" s="16" t="str">
        <f t="shared" ref="H173:H174" si="21">IF(ROUND(F173*G173,2)=0," ",ROUND(F173*G173,2))</f>
        <v xml:space="preserve"> </v>
      </c>
    </row>
    <row r="174" spans="1:8" s="23" customFormat="1" ht="35.1" customHeight="1" x14ac:dyDescent="0.2">
      <c r="A174" s="14">
        <f>[1]PRZEDMIAR!A382</f>
        <v>97</v>
      </c>
      <c r="B174" s="14" t="str">
        <f>[1]PRZEDMIAR!B382</f>
        <v>M 29.30.01</v>
      </c>
      <c r="C174" s="14" t="str">
        <f>[1]PRZEDMIAR!C382</f>
        <v>12</v>
      </c>
      <c r="D174" s="15" t="str">
        <f>[1]PRZEDMIAR!D382</f>
        <v>Wykonanie profilowania skarp rzeki na długości umocnień oraz przed i za umocnieniami na odcinkach włączenia</v>
      </c>
      <c r="E174" s="14" t="str">
        <f>[1]PRZEDMIAR!E382</f>
        <v>m2</v>
      </c>
      <c r="F174" s="16">
        <f>[1]PRZEDMIAR!F382</f>
        <v>300</v>
      </c>
      <c r="G174" s="16"/>
      <c r="H174" s="16" t="str">
        <f t="shared" si="21"/>
        <v xml:space="preserve"> </v>
      </c>
    </row>
    <row r="175" spans="1:8" ht="35.1" customHeight="1" x14ac:dyDescent="0.2">
      <c r="A175" s="11" t="str">
        <f>[1]PRZEDMIAR!A385</f>
        <v>x</v>
      </c>
      <c r="B175" s="11" t="str">
        <f>[1]PRZEDMIAR!B385</f>
        <v>M 30.00.00</v>
      </c>
      <c r="C175" s="11"/>
      <c r="D175" s="12" t="str">
        <f>[1]PRZEDMIAR!D385</f>
        <v>ROBOTY NAWIERZCHNIOWE I ZABEZPIECZAJĄCE</v>
      </c>
      <c r="E175" s="11" t="str">
        <f>[1]PRZEDMIAR!E385</f>
        <v>x</v>
      </c>
      <c r="F175" s="13" t="str">
        <f>[1]PRZEDMIAR!F385</f>
        <v>x</v>
      </c>
      <c r="G175" s="13" t="s">
        <v>11</v>
      </c>
      <c r="H175" s="13" t="s">
        <v>11</v>
      </c>
    </row>
    <row r="176" spans="1:8" s="23" customFormat="1" ht="35.1" customHeight="1" x14ac:dyDescent="0.2">
      <c r="A176" s="11" t="str">
        <f>[1]PRZEDMIAR!A386</f>
        <v>x</v>
      </c>
      <c r="B176" s="11" t="str">
        <f>[1]PRZEDMIAR!B386</f>
        <v>M 30.05.02</v>
      </c>
      <c r="C176" s="11"/>
      <c r="D176" s="12" t="str">
        <f>[1]PRZEDMIAR!D386</f>
        <v>NAWIERZCHNIA CHODNIKA Z ŻYWIC SYNTETYCZNYCH</v>
      </c>
      <c r="E176" s="11" t="str">
        <f>[1]PRZEDMIAR!E386</f>
        <v>x</v>
      </c>
      <c r="F176" s="13" t="str">
        <f>[1]PRZEDMIAR!F386</f>
        <v>x</v>
      </c>
      <c r="G176" s="13" t="s">
        <v>11</v>
      </c>
      <c r="H176" s="13" t="s">
        <v>11</v>
      </c>
    </row>
    <row r="177" spans="1:11" s="23" customFormat="1" ht="45" x14ac:dyDescent="0.2">
      <c r="A177" s="14">
        <f>[1]PRZEDMIAR!A387</f>
        <v>98</v>
      </c>
      <c r="B177" s="14" t="str">
        <f>[1]PRZEDMIAR!B387</f>
        <v>M 30.05.02</v>
      </c>
      <c r="C177" s="14">
        <f>[1]PRZEDMIAR!C387</f>
        <v>53</v>
      </c>
      <c r="D177" s="15" t="str">
        <f>[1]PRZEDMIAR!D387</f>
        <v>Wykonanie nawierzchni chodnika z żywicy poliuretanowo - epoksydowej gr. 6mm wraz z przygotowaniem i gruntowaniem powierzchni</v>
      </c>
      <c r="E177" s="14" t="str">
        <f>[1]PRZEDMIAR!E387</f>
        <v>m2</v>
      </c>
      <c r="F177" s="16">
        <f>[1]PRZEDMIAR!F387</f>
        <v>126.9</v>
      </c>
      <c r="G177" s="27"/>
      <c r="H177" s="16" t="str">
        <f>IF(ROUND(F177*G177,2)=0," ",ROUND(F177*G177,2))</f>
        <v xml:space="preserve"> </v>
      </c>
    </row>
    <row r="178" spans="1:11" ht="35.1" customHeight="1" x14ac:dyDescent="0.2">
      <c r="A178" s="11" t="str">
        <f>[1]PRZEDMIAR!A394</f>
        <v>x</v>
      </c>
      <c r="B178" s="11" t="str">
        <f>[1]PRZEDMIAR!B394</f>
        <v>M 30.20.01</v>
      </c>
      <c r="C178" s="11"/>
      <c r="D178" s="12" t="str">
        <f>[1]PRZEDMIAR!D394</f>
        <v>ZABEZPIECZENIE ANTYKOROZYJNE BETONU</v>
      </c>
      <c r="E178" s="11" t="str">
        <f>[1]PRZEDMIAR!E394</f>
        <v>x</v>
      </c>
      <c r="F178" s="13" t="str">
        <f>[1]PRZEDMIAR!F394</f>
        <v>x</v>
      </c>
      <c r="G178" s="13" t="s">
        <v>11</v>
      </c>
      <c r="H178" s="13" t="s">
        <v>11</v>
      </c>
    </row>
    <row r="179" spans="1:11" s="23" customFormat="1" ht="47.25" x14ac:dyDescent="0.2">
      <c r="A179" s="11" t="str">
        <f>[1]PRZEDMIAR!A395</f>
        <v>x</v>
      </c>
      <c r="B179" s="11" t="str">
        <f>[1]PRZEDMIAR!B395</f>
        <v>M 30.20.11</v>
      </c>
      <c r="C179" s="11"/>
      <c r="D179" s="12" t="str">
        <f>[1]PRZEDMIAR!D395</f>
        <v>ZABEZPIECZENIE ANTYKOROZYJNE POWIERZCHNI BETONOWYCH - POKRYCIE POWIERZCHNIOWE O GRUBOŚCI POWŁOKI 0,3&lt;d&lt;1 mm</v>
      </c>
      <c r="E179" s="11" t="str">
        <f>[1]PRZEDMIAR!E395</f>
        <v>x</v>
      </c>
      <c r="F179" s="13" t="str">
        <f>[1]PRZEDMIAR!F395</f>
        <v>x</v>
      </c>
      <c r="G179" s="13" t="s">
        <v>11</v>
      </c>
      <c r="H179" s="13" t="s">
        <v>11</v>
      </c>
    </row>
    <row r="180" spans="1:11" s="23" customFormat="1" ht="35.1" customHeight="1" x14ac:dyDescent="0.2">
      <c r="A180" s="14">
        <f>[1]PRZEDMIAR!A396</f>
        <v>99</v>
      </c>
      <c r="B180" s="14" t="str">
        <f>[1]PRZEDMIAR!B396</f>
        <v>M 30.20.11</v>
      </c>
      <c r="C180" s="14" t="str">
        <f>[1]PRZEDMIAR!C396</f>
        <v>11</v>
      </c>
      <c r="D180" s="15" t="str">
        <f>[1]PRZEDMIAR!D396</f>
        <v>Wykonanie zabezpieczenia pow. betonowej powłoką o grub. 0,3&lt;d&lt;1mm - dyspersjami polimerowymi</v>
      </c>
      <c r="E180" s="14" t="str">
        <f>[1]PRZEDMIAR!E396</f>
        <v>m2</v>
      </c>
      <c r="F180" s="16">
        <f>[1]PRZEDMIAR!F396</f>
        <v>68.501999999999995</v>
      </c>
      <c r="G180" s="27"/>
      <c r="H180" s="16" t="str">
        <f>IF(ROUND(F180*G180,2)=0," ",ROUND(F180*G180,2))</f>
        <v xml:space="preserve"> </v>
      </c>
    </row>
    <row r="181" spans="1:11" s="22" customFormat="1" ht="35.1" customHeight="1" x14ac:dyDescent="0.25">
      <c r="A181" s="19"/>
      <c r="B181" s="19"/>
      <c r="C181" s="20"/>
      <c r="D181" s="42" t="str">
        <f>"OGÓŁEM: "&amp;A100&amp;""</f>
        <v>OGÓŁEM: ROBOTY MOSTOWE</v>
      </c>
      <c r="E181" s="42"/>
      <c r="F181" s="42"/>
      <c r="G181" s="42"/>
      <c r="H181" s="21" t="str">
        <f>IF(SUM(H101:H180)=0," ",SUM(H101:H180))</f>
        <v xml:space="preserve"> </v>
      </c>
    </row>
    <row r="182" spans="1:11" s="29" customFormat="1" ht="35.1" customHeight="1" x14ac:dyDescent="0.2">
      <c r="A182" s="39" t="str">
        <f>"RAZEM: "&amp;J182&amp;""</f>
        <v>RAZEM: BUDOWA MOSTU</v>
      </c>
      <c r="B182" s="39"/>
      <c r="C182" s="39"/>
      <c r="D182" s="39"/>
      <c r="E182" s="39"/>
      <c r="F182" s="39"/>
      <c r="G182" s="39"/>
      <c r="H182" s="28" t="str">
        <f>IF(SUM(H181,H99,H13)=0," ",(SUM(H181,H99,H13)))</f>
        <v xml:space="preserve"> </v>
      </c>
      <c r="J182" s="40" t="s">
        <v>14</v>
      </c>
      <c r="K182" s="40"/>
    </row>
    <row r="183" spans="1:11" s="29" customFormat="1" ht="35.1" customHeight="1" x14ac:dyDescent="0.2">
      <c r="A183" s="39" t="s">
        <v>15</v>
      </c>
      <c r="B183" s="39"/>
      <c r="C183" s="39"/>
      <c r="D183" s="39"/>
      <c r="E183" s="39"/>
      <c r="F183" s="39"/>
      <c r="G183" s="39"/>
      <c r="H183" s="28" t="str">
        <f>IF(H182=" "," ",ROUND(H182*0.23,2))</f>
        <v xml:space="preserve"> </v>
      </c>
      <c r="J183" s="1"/>
    </row>
    <row r="184" spans="1:11" s="29" customFormat="1" ht="35.1" customHeight="1" x14ac:dyDescent="0.2">
      <c r="A184" s="39" t="str">
        <f>""&amp;A182&amp;""</f>
        <v>RAZEM: BUDOWA MOSTU</v>
      </c>
      <c r="B184" s="39"/>
      <c r="C184" s="39"/>
      <c r="D184" s="39"/>
      <c r="E184" s="39"/>
      <c r="F184" s="39"/>
      <c r="G184" s="39"/>
      <c r="H184" s="28" t="str">
        <f>IF(H183=" "," ",ROUND(H183+H182,2))</f>
        <v xml:space="preserve"> </v>
      </c>
      <c r="J184" s="1"/>
    </row>
    <row r="185" spans="1:11" s="29" customFormat="1" ht="30" customHeight="1" x14ac:dyDescent="0.25">
      <c r="A185" s="30"/>
      <c r="B185" s="30"/>
      <c r="C185" s="31"/>
      <c r="D185" s="32"/>
      <c r="F185" s="33"/>
      <c r="G185" s="34"/>
      <c r="H185" s="34"/>
    </row>
    <row r="186" spans="1:11" s="29" customFormat="1" ht="56.25" customHeight="1" x14ac:dyDescent="0.25">
      <c r="A186" s="30"/>
      <c r="B186" s="30"/>
      <c r="C186" s="31"/>
      <c r="D186" s="32"/>
      <c r="F186" s="33"/>
      <c r="G186" s="34"/>
      <c r="H186" s="34"/>
    </row>
    <row r="187" spans="1:11" s="29" customFormat="1" ht="30" customHeight="1" x14ac:dyDescent="0.25">
      <c r="A187" s="30"/>
      <c r="B187" s="30"/>
      <c r="C187" s="31"/>
      <c r="D187" s="32"/>
      <c r="F187" s="33"/>
      <c r="G187" s="34"/>
      <c r="H187" s="34"/>
    </row>
    <row r="188" spans="1:11" s="29" customFormat="1" ht="30" customHeight="1" x14ac:dyDescent="0.25">
      <c r="A188" s="30"/>
      <c r="B188" s="30"/>
      <c r="C188" s="31"/>
      <c r="D188" s="32"/>
      <c r="F188" s="33"/>
      <c r="G188" s="34"/>
      <c r="H188" s="34"/>
    </row>
    <row r="189" spans="1:11" s="29" customFormat="1" ht="30" customHeight="1" x14ac:dyDescent="0.25">
      <c r="A189" s="30"/>
      <c r="B189" s="30"/>
      <c r="C189" s="31"/>
      <c r="D189" s="32"/>
      <c r="F189" s="33"/>
      <c r="G189" s="34"/>
      <c r="H189" s="34"/>
    </row>
    <row r="190" spans="1:11" s="29" customFormat="1" ht="30" customHeight="1" x14ac:dyDescent="0.25">
      <c r="A190" s="30"/>
      <c r="B190" s="30"/>
      <c r="C190" s="31"/>
      <c r="D190" s="32"/>
      <c r="F190" s="33"/>
      <c r="G190" s="34"/>
      <c r="H190" s="34"/>
    </row>
    <row r="191" spans="1:11" s="29" customFormat="1" ht="30" customHeight="1" x14ac:dyDescent="0.25">
      <c r="A191" s="30"/>
      <c r="B191" s="30"/>
      <c r="C191" s="31"/>
      <c r="D191" s="32"/>
      <c r="F191" s="33"/>
      <c r="G191" s="34"/>
      <c r="H191" s="34"/>
    </row>
    <row r="192" spans="1:11" s="29" customFormat="1" ht="30" customHeight="1" x14ac:dyDescent="0.25">
      <c r="A192" s="30"/>
      <c r="B192" s="30"/>
      <c r="C192" s="31"/>
      <c r="D192" s="32"/>
      <c r="F192" s="33"/>
      <c r="G192" s="34"/>
      <c r="H192" s="34"/>
    </row>
    <row r="193" spans="1:8" s="29" customFormat="1" ht="30" customHeight="1" x14ac:dyDescent="0.25">
      <c r="A193" s="30"/>
      <c r="B193" s="30"/>
      <c r="C193" s="31"/>
      <c r="D193" s="32"/>
      <c r="F193" s="33"/>
      <c r="G193" s="34"/>
      <c r="H193" s="34"/>
    </row>
    <row r="194" spans="1:8" s="29" customFormat="1" ht="30" customHeight="1" x14ac:dyDescent="0.25">
      <c r="A194" s="30"/>
      <c r="B194" s="30"/>
      <c r="C194" s="31"/>
      <c r="D194" s="32"/>
      <c r="F194" s="33"/>
      <c r="G194" s="34"/>
      <c r="H194" s="34"/>
    </row>
    <row r="195" spans="1:8" s="29" customFormat="1" ht="30" customHeight="1" x14ac:dyDescent="0.2">
      <c r="A195" s="35"/>
      <c r="B195" s="35"/>
      <c r="C195" s="36"/>
      <c r="D195" s="32"/>
      <c r="E195" s="1"/>
      <c r="F195" s="37"/>
      <c r="G195" s="38"/>
      <c r="H195" s="38"/>
    </row>
    <row r="196" spans="1:8" s="29" customFormat="1" ht="30" customHeight="1" x14ac:dyDescent="0.2">
      <c r="A196" s="35"/>
      <c r="B196" s="35"/>
      <c r="C196" s="36"/>
      <c r="D196" s="32"/>
      <c r="E196" s="1"/>
      <c r="F196" s="37"/>
      <c r="G196" s="38"/>
      <c r="H196" s="38"/>
    </row>
    <row r="197" spans="1:8" s="29" customFormat="1" ht="30" customHeight="1" x14ac:dyDescent="0.2">
      <c r="A197" s="35"/>
      <c r="B197" s="35"/>
      <c r="C197" s="36"/>
      <c r="D197" s="32"/>
      <c r="E197" s="1"/>
      <c r="F197" s="37"/>
      <c r="G197" s="38"/>
      <c r="H197" s="38"/>
    </row>
    <row r="198" spans="1:8" s="29" customFormat="1" ht="30" customHeight="1" x14ac:dyDescent="0.2">
      <c r="A198" s="35"/>
      <c r="B198" s="35"/>
      <c r="C198" s="36"/>
      <c r="D198" s="32"/>
      <c r="E198" s="1"/>
      <c r="F198" s="37"/>
      <c r="G198" s="38"/>
      <c r="H198" s="38"/>
    </row>
    <row r="199" spans="1:8" s="29" customFormat="1" ht="30" customHeight="1" x14ac:dyDescent="0.2">
      <c r="A199" s="35"/>
      <c r="B199" s="35"/>
      <c r="C199" s="36"/>
      <c r="D199" s="32"/>
      <c r="E199" s="1"/>
      <c r="F199" s="37"/>
      <c r="G199" s="38"/>
      <c r="H199" s="38"/>
    </row>
    <row r="200" spans="1:8" s="29" customFormat="1" ht="30" customHeight="1" x14ac:dyDescent="0.2">
      <c r="A200" s="35"/>
      <c r="B200" s="35"/>
      <c r="C200" s="36"/>
      <c r="D200" s="32"/>
      <c r="E200" s="1"/>
      <c r="F200" s="37"/>
      <c r="G200" s="38"/>
      <c r="H200" s="38"/>
    </row>
    <row r="201" spans="1:8" s="29" customFormat="1" ht="30" customHeight="1" x14ac:dyDescent="0.2">
      <c r="A201" s="35"/>
      <c r="B201" s="35"/>
      <c r="C201" s="36"/>
      <c r="D201" s="32"/>
      <c r="E201" s="1"/>
      <c r="F201" s="37"/>
      <c r="G201" s="38"/>
      <c r="H201" s="38"/>
    </row>
    <row r="202" spans="1:8" s="29" customFormat="1" ht="30" customHeight="1" x14ac:dyDescent="0.2">
      <c r="A202" s="35"/>
      <c r="B202" s="35"/>
      <c r="C202" s="36"/>
      <c r="D202" s="32"/>
      <c r="E202" s="1"/>
      <c r="F202" s="37"/>
      <c r="G202" s="38"/>
      <c r="H202" s="38"/>
    </row>
    <row r="203" spans="1:8" s="29" customFormat="1" ht="30" customHeight="1" x14ac:dyDescent="0.2">
      <c r="A203" s="35"/>
      <c r="B203" s="35"/>
      <c r="C203" s="36"/>
      <c r="D203" s="32"/>
      <c r="E203" s="1"/>
      <c r="F203" s="37"/>
      <c r="G203" s="38"/>
      <c r="H203" s="38"/>
    </row>
    <row r="204" spans="1:8" s="29" customFormat="1" ht="30" customHeight="1" x14ac:dyDescent="0.2">
      <c r="A204" s="35"/>
      <c r="B204" s="35"/>
      <c r="C204" s="36"/>
      <c r="D204" s="32"/>
      <c r="E204" s="1"/>
      <c r="F204" s="37"/>
      <c r="G204" s="38"/>
      <c r="H204" s="38"/>
    </row>
    <row r="205" spans="1:8" s="29" customFormat="1" ht="30" customHeight="1" x14ac:dyDescent="0.2">
      <c r="A205" s="35"/>
      <c r="B205" s="35"/>
      <c r="C205" s="36"/>
      <c r="D205" s="32"/>
      <c r="E205" s="1"/>
      <c r="F205" s="37"/>
      <c r="G205" s="38"/>
      <c r="H205" s="38"/>
    </row>
    <row r="206" spans="1:8" s="29" customFormat="1" ht="30" customHeight="1" x14ac:dyDescent="0.2">
      <c r="A206" s="35"/>
      <c r="B206" s="35"/>
      <c r="C206" s="36"/>
      <c r="D206" s="32"/>
      <c r="E206" s="1"/>
      <c r="F206" s="37"/>
      <c r="G206" s="38"/>
      <c r="H206" s="38"/>
    </row>
    <row r="207" spans="1:8" s="29" customFormat="1" ht="30" customHeight="1" x14ac:dyDescent="0.2">
      <c r="A207" s="35"/>
      <c r="B207" s="35"/>
      <c r="C207" s="36"/>
      <c r="D207" s="32"/>
      <c r="E207" s="1"/>
      <c r="F207" s="37"/>
      <c r="G207" s="38"/>
      <c r="H207" s="38"/>
    </row>
    <row r="208" spans="1:8" s="29" customFormat="1" ht="30" customHeight="1" x14ac:dyDescent="0.2">
      <c r="A208" s="35"/>
      <c r="B208" s="35"/>
      <c r="C208" s="36"/>
      <c r="D208" s="32"/>
      <c r="E208" s="1"/>
      <c r="F208" s="37"/>
      <c r="G208" s="38"/>
      <c r="H208" s="38"/>
    </row>
    <row r="209" spans="1:8" s="29" customFormat="1" ht="30" customHeight="1" x14ac:dyDescent="0.2">
      <c r="A209" s="35"/>
      <c r="B209" s="35"/>
      <c r="C209" s="36"/>
      <c r="D209" s="32"/>
      <c r="E209" s="1"/>
      <c r="F209" s="37"/>
      <c r="G209" s="38"/>
      <c r="H209" s="38"/>
    </row>
    <row r="210" spans="1:8" s="29" customFormat="1" ht="30" customHeight="1" x14ac:dyDescent="0.2">
      <c r="A210" s="35"/>
      <c r="B210" s="35"/>
      <c r="C210" s="36"/>
      <c r="D210" s="32"/>
      <c r="E210" s="1"/>
      <c r="F210" s="37"/>
      <c r="G210" s="38"/>
      <c r="H210" s="38"/>
    </row>
    <row r="211" spans="1:8" s="29" customFormat="1" ht="30" customHeight="1" x14ac:dyDescent="0.2">
      <c r="A211" s="35"/>
      <c r="B211" s="35"/>
      <c r="C211" s="36"/>
      <c r="D211" s="32"/>
      <c r="E211" s="1"/>
      <c r="F211" s="37"/>
      <c r="G211" s="38"/>
      <c r="H211" s="38"/>
    </row>
    <row r="212" spans="1:8" s="29" customFormat="1" ht="30" customHeight="1" x14ac:dyDescent="0.2">
      <c r="A212" s="35"/>
      <c r="B212" s="35"/>
      <c r="C212" s="36"/>
      <c r="D212" s="32"/>
      <c r="E212" s="1"/>
      <c r="F212" s="37"/>
      <c r="G212" s="38"/>
      <c r="H212" s="38"/>
    </row>
    <row r="213" spans="1:8" s="29" customFormat="1" ht="30" customHeight="1" x14ac:dyDescent="0.2">
      <c r="A213" s="35"/>
      <c r="B213" s="35"/>
      <c r="C213" s="36"/>
      <c r="D213" s="32"/>
      <c r="E213" s="1"/>
      <c r="F213" s="37"/>
      <c r="G213" s="38"/>
      <c r="H213" s="38"/>
    </row>
    <row r="214" spans="1:8" s="29" customFormat="1" ht="30" customHeight="1" x14ac:dyDescent="0.2">
      <c r="A214" s="35"/>
      <c r="B214" s="35"/>
      <c r="C214" s="36"/>
      <c r="D214" s="32"/>
      <c r="E214" s="1"/>
      <c r="F214" s="37"/>
      <c r="G214" s="38"/>
      <c r="H214" s="38"/>
    </row>
    <row r="215" spans="1:8" s="29" customFormat="1" ht="30" customHeight="1" x14ac:dyDescent="0.2">
      <c r="A215" s="35"/>
      <c r="B215" s="35"/>
      <c r="C215" s="36"/>
      <c r="D215" s="32"/>
      <c r="E215" s="1"/>
      <c r="F215" s="37"/>
      <c r="G215" s="38"/>
      <c r="H215" s="38"/>
    </row>
    <row r="216" spans="1:8" s="29" customFormat="1" ht="30" customHeight="1" x14ac:dyDescent="0.2">
      <c r="A216" s="35"/>
      <c r="B216" s="35"/>
      <c r="C216" s="36"/>
      <c r="D216" s="32"/>
      <c r="E216" s="1"/>
      <c r="F216" s="37"/>
      <c r="G216" s="38"/>
      <c r="H216" s="38"/>
    </row>
    <row r="217" spans="1:8" s="29" customFormat="1" ht="30" customHeight="1" x14ac:dyDescent="0.2">
      <c r="A217" s="35"/>
      <c r="B217" s="35"/>
      <c r="C217" s="36"/>
      <c r="D217" s="32"/>
      <c r="E217" s="1"/>
      <c r="F217" s="37"/>
      <c r="G217" s="38"/>
      <c r="H217" s="38"/>
    </row>
    <row r="218" spans="1:8" s="29" customFormat="1" ht="30" customHeight="1" x14ac:dyDescent="0.2">
      <c r="A218" s="35"/>
      <c r="B218" s="35"/>
      <c r="C218" s="36"/>
      <c r="D218" s="32"/>
      <c r="E218" s="1"/>
      <c r="F218" s="37"/>
      <c r="G218" s="38"/>
      <c r="H218" s="38"/>
    </row>
    <row r="219" spans="1:8" s="29" customFormat="1" ht="30" customHeight="1" x14ac:dyDescent="0.2">
      <c r="A219" s="35"/>
      <c r="B219" s="35"/>
      <c r="C219" s="36"/>
      <c r="D219" s="32"/>
      <c r="E219" s="1"/>
      <c r="F219" s="37"/>
      <c r="G219" s="38"/>
      <c r="H219" s="38"/>
    </row>
    <row r="220" spans="1:8" s="29" customFormat="1" ht="30" customHeight="1" x14ac:dyDescent="0.2">
      <c r="A220" s="35"/>
      <c r="B220" s="35"/>
      <c r="C220" s="36"/>
      <c r="D220" s="32"/>
      <c r="E220" s="1"/>
      <c r="F220" s="37"/>
      <c r="G220" s="38"/>
      <c r="H220" s="38"/>
    </row>
  </sheetData>
  <mergeCells count="20">
    <mergeCell ref="A1:H1"/>
    <mergeCell ref="A2:H2"/>
    <mergeCell ref="A3:H3"/>
    <mergeCell ref="A5:A6"/>
    <mergeCell ref="B5:B6"/>
    <mergeCell ref="C5:C6"/>
    <mergeCell ref="D5:D6"/>
    <mergeCell ref="E5:F5"/>
    <mergeCell ref="G5:G6"/>
    <mergeCell ref="H5:H6"/>
    <mergeCell ref="A182:G182"/>
    <mergeCell ref="J182:K182"/>
    <mergeCell ref="A183:G183"/>
    <mergeCell ref="A184:G184"/>
    <mergeCell ref="A7:H7"/>
    <mergeCell ref="D13:G13"/>
    <mergeCell ref="A14:H14"/>
    <mergeCell ref="D99:G99"/>
    <mergeCell ref="A100:H100"/>
    <mergeCell ref="D181:G1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WIESLAW.SOLTYS</dc:creator>
  <cp:lastModifiedBy>WIESLAW.SOLTYS</cp:lastModifiedBy>
  <dcterms:created xsi:type="dcterms:W3CDTF">2023-05-22T12:31:58Z</dcterms:created>
  <dcterms:modified xsi:type="dcterms:W3CDTF">2023-06-13T08:39:33Z</dcterms:modified>
</cp:coreProperties>
</file>